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084EE356-9C8D-4854-8FC8-7AE262ED5E58}" xr6:coauthVersionLast="47" xr6:coauthVersionMax="47" xr10:uidLastSave="{00000000-0000-0000-0000-000000000000}"/>
  <bookViews>
    <workbookView xWindow="25080" yWindow="-120" windowWidth="29040" windowHeight="15840" tabRatio="8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5" i="1" l="1"/>
  <c r="F15" i="1"/>
  <c r="F16" i="1"/>
  <c r="F13" i="1"/>
  <c r="F12" i="1"/>
  <c r="E10" i="1"/>
  <c r="E9" i="1"/>
  <c r="E8" i="1"/>
  <c r="E5" i="1" s="1"/>
  <c r="E7" i="1"/>
  <c r="E6" i="1"/>
  <c r="L18" i="1"/>
  <c r="J18" i="1"/>
  <c r="J19" i="1"/>
  <c r="L19" i="1" l="1"/>
  <c r="F5" i="1" l="1"/>
  <c r="H5" i="1" s="1"/>
  <c r="I5" i="1" l="1"/>
  <c r="I8" i="1" s="1"/>
  <c r="H8" i="1"/>
  <c r="J5" i="1" l="1"/>
  <c r="J8" i="1" s="1"/>
  <c r="L5" i="1"/>
  <c r="L8" i="1" s="1"/>
  <c r="K5" i="1"/>
  <c r="K8" i="1" s="1"/>
</calcChain>
</file>

<file path=xl/sharedStrings.xml><?xml version="1.0" encoding="utf-8"?>
<sst xmlns="http://schemas.openxmlformats.org/spreadsheetml/2006/main" count="586" uniqueCount="322">
  <si>
    <t>Наименование, ед.измерения, показатели</t>
  </si>
  <si>
    <t>Объем максимальной мощности</t>
  </si>
  <si>
    <t>кВт</t>
  </si>
  <si>
    <t>руб./кВт</t>
  </si>
  <si>
    <t>руб./км</t>
  </si>
  <si>
    <t>0,4 кВ</t>
  </si>
  <si>
    <t>6,10,20 кВ</t>
  </si>
  <si>
    <t xml:space="preserve">руб. </t>
  </si>
  <si>
    <r>
      <t xml:space="preserve"> Стандартизированная ставка на покрытие расходов на технологическое присоединение  C</t>
    </r>
    <r>
      <rPr>
        <vertAlign val="sub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(без НДС)</t>
    </r>
  </si>
  <si>
    <r>
      <t xml:space="preserve">Протяженность  линий  10 и 0,4 кВ, </t>
    </r>
    <r>
      <rPr>
        <b/>
        <sz val="12"/>
        <rFont val="Times New Roman"/>
        <family val="1"/>
        <charset val="204"/>
      </rPr>
      <t xml:space="preserve">L </t>
    </r>
    <r>
      <rPr>
        <sz val="12"/>
        <rFont val="Times New Roman"/>
        <family val="1"/>
        <charset val="204"/>
      </rPr>
      <t xml:space="preserve">и количество КРУН, РП, РТП и ТП, </t>
    </r>
    <r>
      <rPr>
        <b/>
        <sz val="12"/>
        <rFont val="Times New Roman"/>
        <family val="1"/>
        <charset val="204"/>
      </rPr>
      <t>шт.</t>
    </r>
  </si>
  <si>
    <t>ВЛ 0,4 кВ</t>
  </si>
  <si>
    <t>ВЛ 10 кВ</t>
  </si>
  <si>
    <t>КЛ 0,4 кВ</t>
  </si>
  <si>
    <t>КЛ 10 кВ</t>
  </si>
  <si>
    <r>
      <t>Стандартизированная ставка на строительство  линий 0,4; 6; 10; 20 кВ,</t>
    </r>
    <r>
      <rPr>
        <vertAlign val="sub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(без НДС)      </t>
    </r>
  </si>
  <si>
    <t xml:space="preserve">Стандартизированная ставка на строительство КРУН, РП, РТП, ТП  (без НДС)  </t>
  </si>
  <si>
    <t>с одним трансформатором</t>
  </si>
  <si>
    <r>
      <t xml:space="preserve"> Стандартизированная ставка на покрытие расходов на технологическое присоединение  C</t>
    </r>
    <r>
      <rPr>
        <vertAlign val="subscript"/>
        <sz val="12"/>
        <color theme="1"/>
        <rFont val="Times New Roman"/>
        <family val="1"/>
        <charset val="204"/>
      </rPr>
      <t xml:space="preserve">8 </t>
    </r>
    <r>
      <rPr>
        <sz val="12"/>
        <color theme="1"/>
        <rFont val="Times New Roman"/>
        <family val="1"/>
        <charset val="204"/>
      </rPr>
      <t>(без НДС)</t>
    </r>
  </si>
  <si>
    <t xml:space="preserve"> руб./кол. точек</t>
  </si>
  <si>
    <t>0,4 кВ и ниже</t>
  </si>
  <si>
    <t>до 50 кв. мм. включительно</t>
  </si>
  <si>
    <t>101-200 кв. мм.</t>
  </si>
  <si>
    <t>250-500А</t>
  </si>
  <si>
    <t>500-1000 А</t>
  </si>
  <si>
    <t>КЛ 0,4 кВ ГНБ</t>
  </si>
  <si>
    <t xml:space="preserve">РП </t>
  </si>
  <si>
    <t>РТП 2</t>
  </si>
  <si>
    <t>ТП 2</t>
  </si>
  <si>
    <t>ТП 1</t>
  </si>
  <si>
    <r>
      <t>Подготовка и выдача сетевой организацией технических условий Заявителю С</t>
    </r>
    <r>
      <rPr>
        <vertAlign val="subscript"/>
        <sz val="12"/>
        <color theme="1"/>
        <rFont val="Times New Roman"/>
        <family val="1"/>
        <charset val="204"/>
      </rPr>
      <t>1.1</t>
    </r>
    <r>
      <rPr>
        <sz val="12"/>
        <color theme="1"/>
        <rFont val="Times New Roman"/>
        <family val="1"/>
        <charset val="204"/>
      </rPr>
      <t>, руб. за одно присоединение</t>
    </r>
  </si>
  <si>
    <r>
      <t>Проверка сетевой организацией выполнения заявителем технических условий С</t>
    </r>
    <r>
      <rPr>
        <vertAlign val="subscript"/>
        <sz val="12"/>
        <color theme="1"/>
        <rFont val="Times New Roman"/>
        <family val="1"/>
        <charset val="204"/>
      </rPr>
      <t>1.2.2</t>
    </r>
    <r>
      <rPr>
        <sz val="12"/>
        <color theme="1"/>
        <rFont val="Times New Roman"/>
        <family val="1"/>
        <charset val="204"/>
      </rPr>
      <t>, руб. за одно присоединение</t>
    </r>
  </si>
  <si>
    <t>до 15 кВт физ.лица и до 150 кВт юр.лица</t>
  </si>
  <si>
    <t>свыше 150 кВт</t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</si>
  <si>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3.1.2.1.2.1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</si>
  <si>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3.1.2.1.3.1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</si>
  <si>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3.1.2.1.4.1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</si>
  <si>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3.1.2.2.2.1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</si>
  <si>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3.1.2.2.3.1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</si>
  <si>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3.1.2.1.2.2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</si>
  <si>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3.1.2.1.3.2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</si>
  <si>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3.1.2.1.4.2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</si>
  <si>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3.1.2.1.3.4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</si>
  <si>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3.1.2.1.4.4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</si>
  <si>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3.1.1.1.1.1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</si>
  <si>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одножильные с 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3.1.1.1.2.1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</si>
  <si>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одножильные с 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3.1.1.1.3.1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</si>
  <si>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одножильные с 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3.1.1.1.4.1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</si>
  <si>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3.1.1.1.6.1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</si>
  <si>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3.1.1.1.7.1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</si>
  <si>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3.1.1.1.8.1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</si>
  <si>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3.1.2.1.1.1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</si>
  <si>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3.1.2.1.2.1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</si>
  <si>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3.1.2.1.3.1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</si>
  <si>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3.1.2.2.1.1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</si>
  <si>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3.1.2.2.2.1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</si>
  <si>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3.1.2.2.3.1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</si>
  <si>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3.1.2.2.4.1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</si>
  <si>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3.1.2.2.2.2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</si>
  <si>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3.1.2.2.3.2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</si>
  <si>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3.1.2.2.4.2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</si>
  <si>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3.1.2.2.4.4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</si>
  <si>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3.1.1.1.3.2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</si>
  <si>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3.1.1.1.4.2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</si>
  <si>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3.1.1.1.5.2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</si>
  <si>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3.1.1.1.7.2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</si>
  <si>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3.1.1.1.8.2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</si>
  <si>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t>15-20 кВ</t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</si>
  <si>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3.6.2.1.1.2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</si>
  <si>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3.6.2.1.3.2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</si>
  <si>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3.6.2.1.4.2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</si>
  <si>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3.6.2.1.2.3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</si>
  <si>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3.6.2.1.3.3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</si>
  <si>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3.6.2.2.2.1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</si>
  <si>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3.6.2.2.3.1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</si>
  <si>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t>КЛ 10 кВ ГНБ (20%)</t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</si>
  <si>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3.6.2.2.2.3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</si>
  <si>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3.6.2.2.3.3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</si>
  <si>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3.6.2.2.4.3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</si>
  <si>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3.6.2.1.4.1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</si>
  <si>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3.6.2.2.1.2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</si>
  <si>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3.6.2.2.2.2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</si>
  <si>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3.6.2.2.3.2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</si>
  <si>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3.6.2.2.4.2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</si>
  <si>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3.6.2.1.2.2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</si>
  <si>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3.6.1.1.3.2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</si>
  <si>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3.6.1.1.4.2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</si>
  <si>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3.6.1.1.5.2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</si>
  <si>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3.6.1.1.3.3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</si>
  <si>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3.6.1.1.4.3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</si>
  <si>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3.6.1.1.6.3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</si>
  <si>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3.6.1.1.7.3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</si>
  <si>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t>до 100 А включительно</t>
  </si>
  <si>
    <t>1-20 кВ</t>
  </si>
  <si>
    <t>100-250А</t>
  </si>
  <si>
    <t>6/0,4 кВ</t>
  </si>
  <si>
    <r>
      <t>Строительство  ТП столбового/мачтового типа С</t>
    </r>
    <r>
      <rPr>
        <vertAlign val="subscript"/>
        <sz val="10"/>
        <color theme="1"/>
        <rFont val="Times New Roman"/>
        <family val="1"/>
        <charset val="204"/>
      </rPr>
      <t>5.1.1.1</t>
    </r>
    <r>
      <rPr>
        <sz val="10"/>
        <color theme="1"/>
        <rFont val="Times New Roman"/>
        <family val="1"/>
        <charset val="204"/>
      </rPr>
      <t>, руб./кВт</t>
    </r>
  </si>
  <si>
    <r>
      <t>Строительство  ТП столбового/мачтового типа С</t>
    </r>
    <r>
      <rPr>
        <vertAlign val="subscript"/>
        <sz val="10"/>
        <color theme="1"/>
        <rFont val="Times New Roman"/>
        <family val="1"/>
        <charset val="204"/>
      </rPr>
      <t>5.1.2.1</t>
    </r>
    <r>
      <rPr>
        <sz val="10"/>
        <color theme="1"/>
        <rFont val="Times New Roman"/>
        <family val="1"/>
        <charset val="204"/>
      </rPr>
      <t>, руб./кВт</t>
    </r>
  </si>
  <si>
    <r>
      <t>Строительство  ТП столбового/мачтового типа С</t>
    </r>
    <r>
      <rPr>
        <vertAlign val="subscript"/>
        <sz val="10"/>
        <color theme="1"/>
        <rFont val="Times New Roman"/>
        <family val="1"/>
        <charset val="204"/>
      </rPr>
      <t>5.1.3.1</t>
    </r>
    <r>
      <rPr>
        <sz val="10"/>
        <color theme="1"/>
        <rFont val="Times New Roman"/>
        <family val="1"/>
        <charset val="204"/>
      </rPr>
      <t>, руб./кВт</t>
    </r>
  </si>
  <si>
    <r>
      <t>Строительство  ТП шкафного или киоскового типа С</t>
    </r>
    <r>
      <rPr>
        <vertAlign val="subscript"/>
        <sz val="10"/>
        <color theme="1"/>
        <rFont val="Times New Roman"/>
        <family val="1"/>
        <charset val="204"/>
      </rPr>
      <t>5.1.1.2</t>
    </r>
    <r>
      <rPr>
        <sz val="10"/>
        <color theme="1"/>
        <rFont val="Times New Roman"/>
        <family val="1"/>
        <charset val="204"/>
      </rPr>
      <t>, руб./кВт</t>
    </r>
  </si>
  <si>
    <t>до 25 кВА включ.</t>
  </si>
  <si>
    <r>
      <t>Строительство  ТП шкафного или киоскового типа С</t>
    </r>
    <r>
      <rPr>
        <vertAlign val="subscript"/>
        <sz val="10"/>
        <color theme="1"/>
        <rFont val="Times New Roman"/>
        <family val="1"/>
        <charset val="204"/>
      </rPr>
      <t>5.1.2.2</t>
    </r>
    <r>
      <rPr>
        <sz val="10"/>
        <color theme="1"/>
        <rFont val="Times New Roman"/>
        <family val="1"/>
        <charset val="204"/>
      </rPr>
      <t>, руб./кВт</t>
    </r>
  </si>
  <si>
    <t>25-100 кВА</t>
  </si>
  <si>
    <t>100-250 кВА</t>
  </si>
  <si>
    <r>
      <t>Строительство  ТП шкафного или киоскового типа С</t>
    </r>
    <r>
      <rPr>
        <vertAlign val="subscript"/>
        <sz val="10"/>
        <color theme="1"/>
        <rFont val="Times New Roman"/>
        <family val="1"/>
        <charset val="204"/>
      </rPr>
      <t>5.1.3.2</t>
    </r>
    <r>
      <rPr>
        <sz val="10"/>
        <color theme="1"/>
        <rFont val="Times New Roman"/>
        <family val="1"/>
        <charset val="204"/>
      </rPr>
      <t>, руб./кВт</t>
    </r>
  </si>
  <si>
    <t>250-400 кВА</t>
  </si>
  <si>
    <r>
      <t>Строительство  ТП шкафного или киоскового типа С</t>
    </r>
    <r>
      <rPr>
        <vertAlign val="subscript"/>
        <sz val="10"/>
        <color theme="1"/>
        <rFont val="Times New Roman"/>
        <family val="1"/>
        <charset val="204"/>
      </rPr>
      <t>5.1.4.2</t>
    </r>
    <r>
      <rPr>
        <sz val="10"/>
        <color theme="1"/>
        <rFont val="Times New Roman"/>
        <family val="1"/>
        <charset val="204"/>
      </rPr>
      <t>, руб./кВт</t>
    </r>
  </si>
  <si>
    <r>
      <t>Строительство  ТП шкафного или киоскового типа С</t>
    </r>
    <r>
      <rPr>
        <vertAlign val="subscript"/>
        <sz val="10"/>
        <color theme="1"/>
        <rFont val="Times New Roman"/>
        <family val="1"/>
        <charset val="204"/>
      </rPr>
      <t>5.1.5.2</t>
    </r>
    <r>
      <rPr>
        <sz val="10"/>
        <color theme="1"/>
        <rFont val="Times New Roman"/>
        <family val="1"/>
        <charset val="204"/>
      </rPr>
      <t>, руб./кВт</t>
    </r>
  </si>
  <si>
    <t>10/0,4 кВ</t>
  </si>
  <si>
    <t>1000-1250 кВА</t>
  </si>
  <si>
    <t>1250-1600 кВА</t>
  </si>
  <si>
    <t>пунктов секционирования</t>
  </si>
  <si>
    <t>20/0,4 кВ</t>
  </si>
  <si>
    <r>
      <t>средства коммерческого учета эл-ой энергии (мощности) однофазные прямого включения   С</t>
    </r>
    <r>
      <rPr>
        <vertAlign val="subscript"/>
        <sz val="12"/>
        <color theme="1"/>
        <rFont val="Times New Roman"/>
        <family val="1"/>
        <charset val="204"/>
      </rPr>
      <t>8.1.1</t>
    </r>
    <r>
      <rPr>
        <sz val="12"/>
        <color theme="1"/>
        <rFont val="Times New Roman"/>
        <family val="1"/>
        <charset val="204"/>
      </rPr>
      <t xml:space="preserve">,  руб./кол. точек            </t>
    </r>
  </si>
  <si>
    <r>
      <t>средства коммерческого учета эл-ой энергии (мощности) трехфазные прямого включения      С</t>
    </r>
    <r>
      <rPr>
        <vertAlign val="subscript"/>
        <sz val="12"/>
        <color theme="1"/>
        <rFont val="Times New Roman"/>
        <family val="1"/>
        <charset val="204"/>
      </rPr>
      <t>8.2.1</t>
    </r>
    <r>
      <rPr>
        <sz val="12"/>
        <color theme="1"/>
        <rFont val="Times New Roman"/>
        <family val="1"/>
        <charset val="204"/>
      </rPr>
      <t xml:space="preserve">, руб./кол. точек          </t>
    </r>
  </si>
  <si>
    <r>
      <t>средства коммерческого учета эл-ой энергии (мощности) трехфазные полукосвенного включения  С</t>
    </r>
    <r>
      <rPr>
        <vertAlign val="subscript"/>
        <sz val="12"/>
        <color theme="1"/>
        <rFont val="Times New Roman"/>
        <family val="1"/>
        <charset val="204"/>
      </rPr>
      <t>8.2.2</t>
    </r>
    <r>
      <rPr>
        <sz val="12"/>
        <color theme="1"/>
        <rFont val="Times New Roman"/>
        <family val="1"/>
        <charset val="204"/>
      </rPr>
      <t xml:space="preserve">, руб./кол. точек                                                                                              </t>
    </r>
  </si>
  <si>
    <r>
      <t>средства коммерческого учета эл-ой энергии (мощности) трехфазные косвенного включения  С</t>
    </r>
    <r>
      <rPr>
        <vertAlign val="subscript"/>
        <sz val="12"/>
        <color theme="1"/>
        <rFont val="Times New Roman"/>
        <family val="1"/>
        <charset val="204"/>
      </rPr>
      <t>8.2.3</t>
    </r>
    <r>
      <rPr>
        <sz val="12"/>
        <color theme="1"/>
        <rFont val="Times New Roman"/>
        <family val="1"/>
        <charset val="204"/>
      </rPr>
      <t xml:space="preserve">, руб./кол. точек                                                                                         </t>
    </r>
  </si>
  <si>
    <t>колличество точек</t>
  </si>
  <si>
    <t>руб.</t>
  </si>
  <si>
    <t>руб.за одно прис.</t>
  </si>
  <si>
    <t>км/шт.</t>
  </si>
  <si>
    <t>50-100 кв. мм. включительно</t>
  </si>
  <si>
    <t>100-200 кв. мм. Включительно</t>
  </si>
  <si>
    <t>200-250 кв. мм. Включительно</t>
  </si>
  <si>
    <t>50-100 кв. мм. Включительно</t>
  </si>
  <si>
    <r>
      <t>Строительство кабельных линий  в траншеях одножильные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3.1.1.1.3.1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</si>
  <si>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3.1.2.1.3.3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</si>
  <si>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3.1.2.1.4.3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</si>
  <si>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3.1.2.2.4.1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</si>
  <si>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3.6.2.1.3.1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</si>
  <si>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3.6.2.1.4.3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</si>
  <si>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3.6.2.2.3.2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</si>
  <si>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t>400-630 кВА</t>
  </si>
  <si>
    <t>630-1000 кВА</t>
  </si>
  <si>
    <t>1600-2000 кВА</t>
  </si>
  <si>
    <t>2000-2500 кВА</t>
  </si>
  <si>
    <t>250-300 кв. мм. Включительно</t>
  </si>
  <si>
    <t>300-400 кв. мм. Включительно</t>
  </si>
  <si>
    <t>400-500 кв. мм. Включительно</t>
  </si>
  <si>
    <t>500-800 кв. мм. Включительно</t>
  </si>
  <si>
    <t>1-10 кВ</t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</si>
  <si>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3.1.1.1.3.3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</si>
  <si>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3.6.1.1.7.2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</si>
  <si>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3.6.1.1.5.3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</si>
  <si>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3.6.1.1.4.5</t>
    </r>
    <r>
      <rPr>
        <sz val="10"/>
        <color theme="1"/>
        <rFont val="Times New Roman"/>
        <family val="1"/>
        <charset val="204"/>
      </rPr>
      <t>, руб./км (более 4 трубы в скважине)</t>
    </r>
  </si>
  <si>
    <t>свыше 1000 А</t>
  </si>
  <si>
    <r>
      <t>Строительство  ТП шкафного или киоскового типа С</t>
    </r>
    <r>
      <rPr>
        <vertAlign val="subscript"/>
        <sz val="10"/>
        <color theme="1"/>
        <rFont val="Times New Roman"/>
        <family val="1"/>
        <charset val="204"/>
      </rPr>
      <t>5.1.6.2</t>
    </r>
    <r>
      <rPr>
        <sz val="10"/>
        <color theme="1"/>
        <rFont val="Times New Roman"/>
        <family val="1"/>
        <charset val="204"/>
      </rPr>
      <t>, руб./кВт</t>
    </r>
  </si>
  <si>
    <r>
      <t>Выдача уведомления об обеспечении сетевой организацией возможности присоединения к электрическим сетям Заявителем С</t>
    </r>
    <r>
      <rPr>
        <vertAlign val="subscript"/>
        <sz val="12"/>
        <color theme="1"/>
        <rFont val="Times New Roman"/>
        <family val="1"/>
        <charset val="204"/>
      </rPr>
      <t>1.2.1</t>
    </r>
    <r>
      <rPr>
        <sz val="12"/>
        <color theme="1"/>
        <rFont val="Times New Roman"/>
        <family val="1"/>
        <charset val="204"/>
      </rPr>
      <t>, руб. за одно присоединение</t>
    </r>
  </si>
  <si>
    <t>100-200 кв. мм.</t>
  </si>
  <si>
    <r>
      <t>Строительство воздушных линий на деревянных опорах изолированным  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2.1.1.4.1.1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</si>
  <si>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ж/б опорах изолированным  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2.3.1.4.2.2</t>
    </r>
    <r>
      <rPr>
        <sz val="10"/>
        <color theme="1"/>
        <rFont val="Times New Roman"/>
        <family val="1"/>
        <charset val="204"/>
      </rPr>
      <t>, руб./км (двухцепные)</t>
    </r>
  </si>
  <si>
    <r>
      <t>Строительство воздушных линий на ж/б опорах изолированным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2.3.1.3.2.2</t>
    </r>
    <r>
      <rPr>
        <sz val="10"/>
        <color theme="1"/>
        <rFont val="Times New Roman"/>
        <family val="1"/>
        <charset val="204"/>
      </rPr>
      <t>, руб./км (двухцепные)</t>
    </r>
  </si>
  <si>
    <r>
      <t>Строительство воздушных линий на ж/б опорах изолированным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2.3.1.3.1.2</t>
    </r>
    <r>
      <rPr>
        <sz val="10"/>
        <color theme="1"/>
        <rFont val="Times New Roman"/>
        <family val="1"/>
        <charset val="204"/>
      </rPr>
      <t>, руб./км (двухцепные)</t>
    </r>
  </si>
  <si>
    <r>
      <t>Строительство воздушных линий на ж/б опорах изолированным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2.3.1.3.1.1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</si>
  <si>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ж/б опорах изолированным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2.3.1.3.2.1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</si>
  <si>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ж/б опорах изолированным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2.3.1.3.3.1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</si>
  <si>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ж/б опорах изолированным  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2.3.1.4.1.1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</si>
  <si>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ж/б опорах изолированным  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2.3.1.4.2.1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</si>
  <si>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ж/б опорах изолированным  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2.3.1.4.3.1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</si>
  <si>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деревянных опорах изолированным  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2.1.1.4.2.1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</si>
  <si>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деревянных опорах изолированным 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2.1.1.3.1.1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</si>
  <si>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деревянных опорах изолированным 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2.1.1.3.2.1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</si>
  <si>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ж/б опорах изолированным 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2.3.1.3.1.1</t>
    </r>
    <r>
      <rPr>
        <sz val="10"/>
        <color theme="1"/>
        <rFont val="Times New Roman"/>
        <family val="1"/>
        <charset val="204"/>
      </rPr>
      <t>, руб./км (одноцепные)</t>
    </r>
  </si>
  <si>
    <r>
      <t>Строительство воздушных линий на ж/б опорах изолированным 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2.3.1.3.2.1</t>
    </r>
    <r>
      <rPr>
        <sz val="10"/>
        <color theme="1"/>
        <rFont val="Times New Roman"/>
        <family val="1"/>
        <charset val="204"/>
      </rPr>
      <t>, руб./км (одноцепные)</t>
    </r>
  </si>
  <si>
    <t>Строительство воздушных линий на ж/б опорах изолированным  алюминиевым проводом С2.3.1.4.1.1, руб./км (одноцепные)</t>
  </si>
  <si>
    <t>Строительство воздушных линий на ж/б опорах изолированным  алюминиевым проводом С2.3.1.4.2.1, руб./км (одноцепные)</t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</si>
  <si>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3.1.2.1.5.1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</si>
  <si>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3.1.2.1.1.2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</si>
  <si>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3.1.2.1.1.3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</si>
  <si>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3.1.2.1.3.5</t>
    </r>
    <r>
      <rPr>
        <sz val="10"/>
        <color theme="1"/>
        <rFont val="Times New Roman"/>
        <family val="1"/>
        <charset val="204"/>
      </rPr>
      <t>, руб./км (более четырех кабелей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</si>
  <si>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3.1.2.1.4.5</t>
    </r>
    <r>
      <rPr>
        <sz val="10"/>
        <color theme="1"/>
        <rFont val="Times New Roman"/>
        <family val="1"/>
        <charset val="204"/>
      </rPr>
      <t>, руб./км (более четырех кабелей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</si>
  <si>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3.1.1.1.2.3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</si>
  <si>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3.1.1.1.4.3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</si>
  <si>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3.1.1.1.7.3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</si>
  <si>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3.1.1.1.4.4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</si>
  <si>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3.1.1.1.3.5</t>
    </r>
    <r>
      <rPr>
        <sz val="10"/>
        <color theme="1"/>
        <rFont val="Times New Roman"/>
        <family val="1"/>
        <charset val="204"/>
      </rPr>
      <t>, руб./км (более четыре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</si>
  <si>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3.1.1.1.4.5</t>
    </r>
    <r>
      <rPr>
        <sz val="10"/>
        <color theme="1"/>
        <rFont val="Times New Roman"/>
        <family val="1"/>
        <charset val="204"/>
      </rPr>
      <t>, руб./км (более четыре кабеля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</si>
  <si>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3.1.2.1.7.1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</si>
  <si>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3.1.2.1.3.2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</si>
  <si>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3.1.2.1.4.2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</si>
  <si>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3.1.2.1.7.3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</si>
  <si>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3.1.2.2.1.2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</si>
  <si>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3.1.2.2.3.4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</si>
  <si>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3.1.1.1.8.3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</si>
  <si>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3.6.2.1.1.1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</si>
  <si>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3.6.2.1.2.1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</si>
  <si>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3.6.2.1.5.2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</si>
  <si>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3.6.2.1.4.4</t>
    </r>
    <r>
      <rPr>
        <sz val="10"/>
        <color theme="1"/>
        <rFont val="Times New Roman"/>
        <family val="1"/>
        <charset val="204"/>
      </rPr>
      <t>, руб./км (4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</si>
  <si>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3.6.2.1.3.5</t>
    </r>
    <r>
      <rPr>
        <sz val="10"/>
        <color theme="1"/>
        <rFont val="Times New Roman"/>
        <family val="1"/>
        <charset val="204"/>
      </rPr>
      <t>, руб./км (более 4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</si>
  <si>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3.6.2.1.4.5</t>
    </r>
    <r>
      <rPr>
        <sz val="10"/>
        <color theme="1"/>
        <rFont val="Times New Roman"/>
        <family val="1"/>
        <charset val="204"/>
      </rPr>
      <t>, руб./км (более 4 трубы в скважине)</t>
    </r>
  </si>
  <si>
    <r>
      <t>Строительство кабельных линий  методом ГНБ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3.6.2.2.2.1</t>
    </r>
    <r>
      <rPr>
        <sz val="10"/>
        <color theme="1"/>
        <rFont val="Times New Roman"/>
        <family val="1"/>
        <charset val="204"/>
      </rPr>
      <t>, руб./км (1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</si>
  <si>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3.6.2.2.4.1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</si>
  <si>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3.6.2.2.3.4</t>
    </r>
    <r>
      <rPr>
        <sz val="10"/>
        <color theme="1"/>
        <rFont val="Times New Roman"/>
        <family val="1"/>
        <charset val="204"/>
      </rPr>
      <t>, руб./км (4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</si>
  <si>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3.6.2.2.3.5</t>
    </r>
    <r>
      <rPr>
        <sz val="10"/>
        <color theme="1"/>
        <rFont val="Times New Roman"/>
        <family val="1"/>
        <charset val="204"/>
      </rPr>
      <t>, руб./км (более 4 трубы в скважине)</t>
    </r>
  </si>
  <si>
    <r>
      <t>Строительство кабельных линий  методом ГНБ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3.6.2.1.7.3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</si>
  <si>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t>Двухтрансформаторные и более</t>
  </si>
  <si>
    <r>
      <t>Строительство  ТП блочного типа С</t>
    </r>
    <r>
      <rPr>
        <vertAlign val="subscript"/>
        <sz val="10"/>
        <color theme="1"/>
        <rFont val="Times New Roman"/>
        <family val="1"/>
        <charset val="204"/>
      </rPr>
      <t>5.1.3.3</t>
    </r>
    <r>
      <rPr>
        <sz val="10"/>
        <color theme="1"/>
        <rFont val="Times New Roman"/>
        <family val="1"/>
        <charset val="204"/>
      </rPr>
      <t>, руб./кВт</t>
    </r>
  </si>
  <si>
    <t>6(10)/0,4 кВ</t>
  </si>
  <si>
    <t>Льготная ставка (несоц) физ.лица до 15 кВт</t>
  </si>
  <si>
    <t>Льготная ставка (соц) физ.лица до 15 кВт</t>
  </si>
  <si>
    <t>Мощность кВт</t>
  </si>
  <si>
    <t>Стоимость ТП</t>
  </si>
  <si>
    <t>50-100 кв. мм.</t>
  </si>
  <si>
    <r>
      <t>Строительство воздушных линий на ж/б опорах изолированным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2.3.1.3.3.2</t>
    </r>
    <r>
      <rPr>
        <sz val="10"/>
        <color theme="1"/>
        <rFont val="Times New Roman"/>
        <family val="1"/>
        <charset val="204"/>
      </rPr>
      <t>, руб./км (двухцепные)</t>
    </r>
  </si>
  <si>
    <r>
      <t>Строительство кабельных линий  в траншеях одножильные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3.1.1.2.4.2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</si>
  <si>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3.1.2.1.1.1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</si>
  <si>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3.1.2.1.5.2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</si>
  <si>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одножильные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3.1.1.1.4.2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</si>
  <si>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одножильные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3.1.1.1.4.3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</si>
  <si>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3.1.1.1.5.5</t>
    </r>
    <r>
      <rPr>
        <sz val="10"/>
        <color theme="1"/>
        <rFont val="Times New Roman"/>
        <family val="1"/>
        <charset val="204"/>
      </rPr>
      <t>, руб./км (более четыре кабеля в траншее)</t>
    </r>
  </si>
  <si>
    <t>250 - 300 кв. мм. Включительно</t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</si>
  <si>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3.1.2.1.5.2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</si>
  <si>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3.1.2.2.4.3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</si>
  <si>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3.1.2.2.2.4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</si>
  <si>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3.1.1.1.3.5</t>
    </r>
    <r>
      <rPr>
        <sz val="10"/>
        <color theme="1"/>
        <rFont val="Times New Roman"/>
        <family val="1"/>
        <charset val="204"/>
      </rPr>
      <t>, руб./км (более четырех кабелей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</si>
  <si>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3.1.1.1.7.5</t>
    </r>
    <r>
      <rPr>
        <sz val="10"/>
        <color theme="1"/>
        <rFont val="Times New Roman"/>
        <family val="1"/>
        <charset val="204"/>
      </rPr>
      <t>, руб./км (более четырех кабелей в траншее)</t>
    </r>
  </si>
  <si>
    <r>
      <t>Строительство кабельных линий  методом ГНБ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3.6.2.2.4.2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</si>
  <si>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3.6.2.2.3.4</t>
    </r>
    <r>
      <rPr>
        <sz val="10"/>
        <color theme="1"/>
        <rFont val="Times New Roman"/>
        <family val="1"/>
        <charset val="204"/>
      </rPr>
      <t>, руб./км (4 трубы в скважине)</t>
    </r>
  </si>
  <si>
    <r>
      <t>Строительство кабельных линий  методом ГНБ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3.6.2.2.3.1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</si>
  <si>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3.6.2.2.4.1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</si>
  <si>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3.6.1.1.2.1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</si>
  <si>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3.6.1.1.3.1</t>
    </r>
    <r>
      <rPr>
        <sz val="10"/>
        <color theme="1"/>
        <rFont val="Times New Roman"/>
        <family val="1"/>
        <charset val="204"/>
      </rPr>
      <t>, руб./км (1 труба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</si>
  <si>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3.6.1.1.8.3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</si>
  <si>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3.6.2.2.1.3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</si>
  <si>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многожильные с бумажной   изоляцией С</t>
    </r>
    <r>
      <rPr>
        <vertAlign val="subscript"/>
        <sz val="10"/>
        <color theme="1"/>
        <rFont val="Times New Roman"/>
        <family val="1"/>
        <charset val="204"/>
      </rPr>
      <t>3.6.2.2.4.5</t>
    </r>
    <r>
      <rPr>
        <sz val="10"/>
        <color theme="1"/>
        <rFont val="Times New Roman"/>
        <family val="1"/>
        <charset val="204"/>
      </rPr>
      <t>, руб./км (более 4 трубы в скважине)</t>
    </r>
  </si>
  <si>
    <r>
      <t>Строительство распределительных пунктов (РП) с ячейками свыше 15  С</t>
    </r>
    <r>
      <rPr>
        <vertAlign val="subscript"/>
        <sz val="10"/>
        <color theme="1"/>
        <rFont val="Times New Roman"/>
        <family val="1"/>
        <charset val="204"/>
      </rPr>
      <t>4.4.4.4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</si>
  <si>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от 10 до 15 включительно С</t>
    </r>
    <r>
      <rPr>
        <vertAlign val="subscript"/>
        <sz val="10"/>
        <color theme="1"/>
        <rFont val="Times New Roman"/>
        <family val="1"/>
        <charset val="204"/>
      </rPr>
      <t>4.4.5.3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</si>
  <si>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свыше 15  С</t>
    </r>
    <r>
      <rPr>
        <vertAlign val="subscript"/>
        <sz val="10"/>
        <color theme="1"/>
        <rFont val="Times New Roman"/>
        <family val="1"/>
        <charset val="204"/>
      </rPr>
      <t>4.4.5.4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</si>
  <si>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до 5 включительно  С</t>
    </r>
    <r>
      <rPr>
        <vertAlign val="subscript"/>
        <sz val="10"/>
        <color theme="1"/>
        <rFont val="Times New Roman"/>
        <family val="1"/>
        <charset val="204"/>
      </rPr>
      <t>4.4.1.1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</si>
  <si>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до 5 включительно  С</t>
    </r>
    <r>
      <rPr>
        <vertAlign val="subscript"/>
        <sz val="10"/>
        <color theme="1"/>
        <rFont val="Times New Roman"/>
        <family val="1"/>
        <charset val="204"/>
      </rPr>
      <t>4.4.2.1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</si>
  <si>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до 5 включительно  С</t>
    </r>
    <r>
      <rPr>
        <vertAlign val="subscript"/>
        <sz val="10"/>
        <color theme="1"/>
        <rFont val="Times New Roman"/>
        <family val="1"/>
        <charset val="204"/>
      </rPr>
      <t>4.4.3.1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</si>
  <si>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до 5 включительно  С</t>
    </r>
    <r>
      <rPr>
        <vertAlign val="subscript"/>
        <sz val="10"/>
        <color theme="1"/>
        <rFont val="Times New Roman"/>
        <family val="1"/>
        <charset val="204"/>
      </rPr>
      <t>4.4.4.1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</si>
  <si>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от 10 до 15 включительно  С</t>
    </r>
    <r>
      <rPr>
        <vertAlign val="subscript"/>
        <sz val="10"/>
        <color theme="1"/>
        <rFont val="Times New Roman"/>
        <family val="1"/>
        <charset val="204"/>
      </rPr>
      <t>4.4.3.3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</si>
  <si>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от 5 до 10 включительно  С</t>
    </r>
    <r>
      <rPr>
        <vertAlign val="subscript"/>
        <sz val="10"/>
        <color theme="1"/>
        <rFont val="Times New Roman"/>
        <family val="1"/>
        <charset val="204"/>
      </rPr>
      <t>4.4.4.2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</si>
  <si>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распределительных пунктов (РП) с ячейками от 10 до 15 включительно  С</t>
    </r>
    <r>
      <rPr>
        <vertAlign val="subscript"/>
        <sz val="10"/>
        <color theme="1"/>
        <rFont val="Times New Roman"/>
        <family val="1"/>
        <charset val="204"/>
      </rPr>
      <t>4.4.4.3</t>
    </r>
    <r>
      <rPr>
        <sz val="10"/>
        <color theme="1"/>
        <rFont val="Times New Roman"/>
        <family val="1"/>
        <charset val="204"/>
      </rPr>
      <t>, руб./шт</t>
    </r>
  </si>
  <si>
    <r>
      <t>Строительство  ТП блочного типа С</t>
    </r>
    <r>
      <rPr>
        <vertAlign val="subscript"/>
        <sz val="10"/>
        <color theme="1"/>
        <rFont val="Times New Roman"/>
        <family val="1"/>
        <charset val="204"/>
      </rPr>
      <t>5.1.6.3</t>
    </r>
    <r>
      <rPr>
        <sz val="10"/>
        <color theme="1"/>
        <rFont val="Times New Roman"/>
        <family val="1"/>
        <charset val="204"/>
      </rPr>
      <t>, руб./кВт</t>
    </r>
  </si>
  <si>
    <t xml:space="preserve">1-10 кВ </t>
  </si>
  <si>
    <t xml:space="preserve">Расчет платы с учетом коэфициентов  дефляторов за период ТП 2 года, с НДС     </t>
  </si>
  <si>
    <t xml:space="preserve">Расчет платы с учетом коэфициентов  дефляторов за период ТП 3 года, с НДС     </t>
  </si>
  <si>
    <t xml:space="preserve">Расчет платы с учетом коэфициентов  дефляторов за период ТП 4 года, с НДС     </t>
  </si>
  <si>
    <t>ПРИМЕР</t>
  </si>
  <si>
    <t xml:space="preserve"> Стандартизированная ставка на покрытие расходов на технологическое присоединение энергопринимающих устройств потребителей  к электрическим сетям ООО "Вертикаль" (Приложение №2, №3 к Распоряжению Комитета по ценам и тарифам Московской области от 28.11.2025 года №300-Р) на период с 01.01.2026                            </t>
  </si>
  <si>
    <t>На 2026 год</t>
  </si>
  <si>
    <r>
      <t>Строительство воздушных линий на ж/б опорах изолированным  сталеалюминиевым проводом С</t>
    </r>
    <r>
      <rPr>
        <vertAlign val="subscript"/>
        <sz val="10"/>
        <color theme="1"/>
        <rFont val="Times New Roman"/>
        <family val="1"/>
        <charset val="204"/>
      </rPr>
      <t>2.3.1.3.4.1</t>
    </r>
    <r>
      <rPr>
        <sz val="10"/>
        <color theme="1"/>
        <rFont val="Times New Roman"/>
        <family val="1"/>
        <charset val="204"/>
      </rPr>
      <t>, руб./км (одноцепные)</t>
    </r>
  </si>
  <si>
    <t>200-500 кв.мм</t>
  </si>
  <si>
    <t xml:space="preserve"> </t>
  </si>
  <si>
    <r>
      <t>Строительство кабельных линий  в траншеях одножильные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3.1.1.2.3.2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</si>
  <si>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3.1.2.1.2.3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</si>
  <si>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многожильные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3.1.2.1.2.4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</si>
  <si>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3.1.2.2.1.1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</si>
  <si>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одножильные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3.1.1.1.3.2</t>
    </r>
    <r>
      <rPr>
        <sz val="10"/>
        <color theme="1"/>
        <rFont val="Times New Roman"/>
        <family val="1"/>
        <charset val="204"/>
      </rPr>
      <t>, руб./км (два кабеля в канале)</t>
    </r>
  </si>
  <si>
    <r>
      <t>Строительство кабельных линий  в траншеях одножильные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3.1.1.1.4.1</t>
    </r>
    <r>
      <rPr>
        <sz val="10"/>
        <color theme="1"/>
        <rFont val="Times New Roman"/>
        <family val="1"/>
        <charset val="204"/>
      </rPr>
      <t>, руб./км (один  кабель в траншее)</t>
    </r>
  </si>
  <si>
    <r>
      <t>Строительство кабельных линий  в траншеях одножильные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3.1.1.1.5.2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</si>
  <si>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одножильные с резиновой или пластмассовой   изоляцией С</t>
    </r>
    <r>
      <rPr>
        <vertAlign val="subscript"/>
        <sz val="10"/>
        <color theme="1"/>
        <rFont val="Times New Roman"/>
        <family val="1"/>
        <charset val="204"/>
      </rPr>
      <t>3.1.1.1.4.5</t>
    </r>
    <r>
      <rPr>
        <sz val="10"/>
        <color theme="1"/>
        <rFont val="Times New Roman"/>
        <family val="1"/>
        <charset val="204"/>
      </rPr>
      <t>, руб./км  (четыре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</si>
  <si>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3.1.1.1.6.2</t>
    </r>
    <r>
      <rPr>
        <sz val="10"/>
        <color theme="1"/>
        <rFont val="Times New Roman"/>
        <family val="1"/>
        <charset val="204"/>
      </rPr>
      <t>, руб./км (два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</si>
  <si>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3.1.1.1.6.4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</si>
  <si>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3.1.1.1.7.4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</si>
  <si>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3.1.2.1.4.1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</si>
  <si>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3.1.2.1.3.3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</si>
  <si>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траншеях многожильные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3.1.2.1.4.3</t>
    </r>
    <r>
      <rPr>
        <sz val="10"/>
        <color theme="1"/>
        <rFont val="Times New Roman"/>
        <family val="1"/>
        <charset val="204"/>
      </rPr>
      <t>, руб./км (три кабеля в траншее)</t>
    </r>
  </si>
  <si>
    <r>
      <t>Строительство кабельных линий  в туннелях и коллекторах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3.4.1.1.4.5</t>
    </r>
    <r>
      <rPr>
        <sz val="10"/>
        <color theme="1"/>
        <rFont val="Times New Roman"/>
        <family val="1"/>
        <charset val="204"/>
      </rPr>
      <t>, руб./км (более четырёх кабелей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</si>
  <si>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3.1.1.1.4.1</t>
    </r>
    <r>
      <rPr>
        <sz val="10"/>
        <color theme="1"/>
        <rFont val="Times New Roman"/>
        <family val="1"/>
        <charset val="204"/>
      </rPr>
      <t>, руб./км (один кабель в траншее)</t>
    </r>
  </si>
  <si>
    <r>
      <t>Строительство кабельных линий  в траншеях одножильные с резиновой или пластмассовой изоляцией С</t>
    </r>
    <r>
      <rPr>
        <vertAlign val="subscript"/>
        <sz val="10"/>
        <color theme="1"/>
        <rFont val="Times New Roman"/>
        <family val="1"/>
        <charset val="204"/>
      </rPr>
      <t>3.1.1.1.3.4</t>
    </r>
    <r>
      <rPr>
        <sz val="10"/>
        <color theme="1"/>
        <rFont val="Times New Roman"/>
        <family val="1"/>
        <charset val="204"/>
      </rPr>
      <t>, руб./км (четыре кабеля в траншее)</t>
    </r>
  </si>
  <si>
    <r>
      <t>Строительство кабельных линий  методом ГНБ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3.6.2.2.2.2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</si>
  <si>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многожильные с бумажной  изоляцией С</t>
    </r>
    <r>
      <rPr>
        <vertAlign val="subscript"/>
        <sz val="10"/>
        <color theme="1"/>
        <rFont val="Times New Roman"/>
        <family val="1"/>
        <charset val="204"/>
      </rPr>
      <t>3.6.2.2.2.3</t>
    </r>
    <r>
      <rPr>
        <sz val="10"/>
        <color theme="1"/>
        <rFont val="Times New Roman"/>
        <family val="1"/>
        <charset val="204"/>
      </rPr>
      <t>, руб./км (3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</si>
  <si>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3.6.1.1.2.2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</si>
  <si>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3.6.1.1.6.2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</si>
  <si>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3.6.1.1.8.2</t>
    </r>
    <r>
      <rPr>
        <sz val="10"/>
        <color theme="1"/>
        <rFont val="Times New Roman"/>
        <family val="1"/>
        <charset val="204"/>
      </rPr>
      <t>, руб./км (2 трубы в скважине)</t>
    </r>
  </si>
  <si>
    <r>
      <t>Строительство кабельных линий  методом ГНБ одножильные с резиновой или пластмассовой  изоляцией С</t>
    </r>
    <r>
      <rPr>
        <vertAlign val="subscript"/>
        <sz val="10"/>
        <color theme="1"/>
        <rFont val="Times New Roman"/>
        <family val="1"/>
        <charset val="204"/>
      </rPr>
      <t>3.6.1.1.7.5</t>
    </r>
    <r>
      <rPr>
        <sz val="10"/>
        <color theme="1"/>
        <rFont val="Times New Roman"/>
        <family val="1"/>
        <charset val="204"/>
      </rPr>
      <t>, руб./км (более 4 трубы в скважине)</t>
    </r>
  </si>
  <si>
    <r>
      <t xml:space="preserve">Строительство комплектных распределительных устройств наружной установки (КРН, КРУН)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с яччейками до 5 включительно  С</t>
    </r>
    <r>
      <rPr>
        <vertAlign val="subscript"/>
        <sz val="10"/>
        <color theme="1"/>
        <rFont val="Times New Roman"/>
        <family val="1"/>
        <charset val="204"/>
      </rPr>
      <t>4.5.3.1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</si>
  <si>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комплектных распределительных устройств наружной установки (КРН, КРУН)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с яччейками до 5 включительно  С</t>
    </r>
    <r>
      <rPr>
        <vertAlign val="subscript"/>
        <sz val="10"/>
        <color theme="1"/>
        <rFont val="Times New Roman"/>
        <family val="1"/>
        <charset val="204"/>
      </rPr>
      <t>4.5.4.1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</si>
  <si>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комплектных распределительных устройств наружной установки (КРН, КРУН)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с яччейками от 5 до 10 включительно  С</t>
    </r>
    <r>
      <rPr>
        <vertAlign val="subscript"/>
        <sz val="10"/>
        <color theme="1"/>
        <rFont val="Times New Roman"/>
        <family val="1"/>
        <charset val="204"/>
      </rPr>
      <t>4.5.4.2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</si>
  <si>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реклоузров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 С</t>
    </r>
    <r>
      <rPr>
        <vertAlign val="subscript"/>
        <sz val="10"/>
        <color theme="1"/>
        <rFont val="Times New Roman"/>
        <family val="1"/>
        <charset val="204"/>
      </rPr>
      <t>4.1.4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</si>
  <si>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реклоузров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 С</t>
    </r>
    <r>
      <rPr>
        <vertAlign val="subscript"/>
        <sz val="10"/>
        <color theme="1"/>
        <rFont val="Times New Roman"/>
        <family val="1"/>
        <charset val="204"/>
      </rPr>
      <t>4.1.3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</si>
  <si>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линейных разъединителей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 С</t>
    </r>
    <r>
      <rPr>
        <vertAlign val="subscript"/>
        <sz val="10"/>
        <color theme="1"/>
        <rFont val="Times New Roman"/>
        <family val="1"/>
        <charset val="204"/>
      </rPr>
      <t>4.2.4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</si>
  <si>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линейных разъединителей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 С</t>
    </r>
    <r>
      <rPr>
        <vertAlign val="subscript"/>
        <sz val="10"/>
        <color theme="1"/>
        <rFont val="Times New Roman"/>
        <family val="1"/>
        <charset val="204"/>
      </rPr>
      <t>4.2.3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</si>
  <si>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линейных разъединителей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 С</t>
    </r>
    <r>
      <rPr>
        <vertAlign val="subscript"/>
        <sz val="10"/>
        <color theme="1"/>
        <rFont val="Times New Roman"/>
        <family val="1"/>
        <charset val="204"/>
      </rPr>
      <t>4.2.1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</si>
  <si>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реклоузров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 С</t>
    </r>
    <r>
      <rPr>
        <vertAlign val="subscript"/>
        <sz val="10"/>
        <color theme="1"/>
        <rFont val="Times New Roman"/>
        <family val="1"/>
        <charset val="204"/>
      </rPr>
      <t>4.1.2</t>
    </r>
    <r>
      <rPr>
        <sz val="10"/>
        <color theme="1"/>
        <rFont val="Times New Roman"/>
        <family val="1"/>
        <charset val="204"/>
      </rPr>
      <t>, руб./шт</t>
    </r>
  </si>
  <si>
    <r>
      <t xml:space="preserve">Строительство комплектных распределительных устройств наружной установки (КРН, КРУН) </t>
    </r>
    <r>
      <rPr>
        <b/>
        <sz val="10"/>
        <color theme="1"/>
        <rFont val="Times New Roman"/>
        <family val="1"/>
        <charset val="204"/>
      </rPr>
      <t>1-20кВ</t>
    </r>
    <r>
      <rPr>
        <sz val="10"/>
        <color theme="1"/>
        <rFont val="Times New Roman"/>
        <family val="1"/>
        <charset val="204"/>
      </rPr>
      <t xml:space="preserve"> с ячейками свыше 15  С</t>
    </r>
    <r>
      <rPr>
        <vertAlign val="subscript"/>
        <sz val="10"/>
        <color theme="1"/>
        <rFont val="Times New Roman"/>
        <family val="1"/>
        <charset val="204"/>
      </rPr>
      <t>4.5.5.4</t>
    </r>
    <r>
      <rPr>
        <sz val="10"/>
        <color theme="1"/>
        <rFont val="Times New Roman"/>
        <family val="1"/>
        <charset val="204"/>
      </rPr>
      <t>, руб./шт</t>
    </r>
  </si>
  <si>
    <t xml:space="preserve">  </t>
  </si>
  <si>
    <r>
      <t>Строительство  ТП шкафного или киоскового типа С</t>
    </r>
    <r>
      <rPr>
        <vertAlign val="subscript"/>
        <sz val="10"/>
        <color theme="1"/>
        <rFont val="Times New Roman"/>
        <family val="1"/>
        <charset val="204"/>
      </rPr>
      <t>5.1.7.2</t>
    </r>
    <r>
      <rPr>
        <sz val="10"/>
        <color theme="1"/>
        <rFont val="Times New Roman"/>
        <family val="1"/>
        <charset val="204"/>
      </rPr>
      <t>, руб./кВт</t>
    </r>
  </si>
  <si>
    <r>
      <t>Строительство  ТП шкафного или киоскового типа С</t>
    </r>
    <r>
      <rPr>
        <vertAlign val="subscript"/>
        <sz val="12"/>
        <color theme="1"/>
        <rFont val="Times New Roman"/>
        <family val="1"/>
        <charset val="204"/>
      </rPr>
      <t>5.2.2.2</t>
    </r>
    <r>
      <rPr>
        <sz val="12"/>
        <color theme="1"/>
        <rFont val="Times New Roman"/>
        <family val="1"/>
        <charset val="204"/>
      </rPr>
      <t>, руб./кВт</t>
    </r>
  </si>
  <si>
    <r>
      <t xml:space="preserve">Строительство  ТП </t>
    </r>
    <r>
      <rPr>
        <b/>
        <sz val="12"/>
        <color theme="1"/>
        <rFont val="Times New Roman"/>
        <family val="1"/>
        <charset val="204"/>
      </rPr>
      <t>столбового/мачтового</t>
    </r>
    <r>
      <rPr>
        <sz val="12"/>
        <color theme="1"/>
        <rFont val="Times New Roman"/>
        <family val="1"/>
        <charset val="204"/>
      </rPr>
      <t xml:space="preserve"> типа С</t>
    </r>
    <r>
      <rPr>
        <vertAlign val="subscript"/>
        <sz val="12"/>
        <color theme="1"/>
        <rFont val="Times New Roman"/>
        <family val="1"/>
        <charset val="204"/>
      </rPr>
      <t>5.2.3.1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</si>
  <si>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шкафного или киоскового типа С</t>
    </r>
    <r>
      <rPr>
        <vertAlign val="subscript"/>
        <sz val="12"/>
        <color theme="1"/>
        <rFont val="Times New Roman"/>
        <family val="1"/>
        <charset val="204"/>
      </rPr>
      <t>5.2.3.2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</si>
  <si>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шкафного или киоскового типа С</t>
    </r>
    <r>
      <rPr>
        <vertAlign val="subscript"/>
        <sz val="12"/>
        <color theme="1"/>
        <rFont val="Times New Roman"/>
        <family val="1"/>
        <charset val="204"/>
      </rPr>
      <t>5.2.4.2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</si>
  <si>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шкафного или киоскового типа С</t>
    </r>
    <r>
      <rPr>
        <vertAlign val="subscript"/>
        <sz val="12"/>
        <color theme="1"/>
        <rFont val="Times New Roman"/>
        <family val="1"/>
        <charset val="204"/>
      </rPr>
      <t>5.2.5.2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</si>
  <si>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шкафного или киоскового типа С</t>
    </r>
    <r>
      <rPr>
        <vertAlign val="subscript"/>
        <sz val="12"/>
        <color theme="1"/>
        <rFont val="Times New Roman"/>
        <family val="1"/>
        <charset val="204"/>
      </rPr>
      <t>5.2.6.2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</si>
  <si>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шкафного или киоскового типа С</t>
    </r>
    <r>
      <rPr>
        <vertAlign val="subscript"/>
        <sz val="12"/>
        <color theme="1"/>
        <rFont val="Times New Roman"/>
        <family val="1"/>
        <charset val="204"/>
      </rPr>
      <t>5.2.9.2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</si>
  <si>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блочного типа С</t>
    </r>
    <r>
      <rPr>
        <vertAlign val="subscript"/>
        <sz val="12"/>
        <color theme="1"/>
        <rFont val="Times New Roman"/>
        <family val="1"/>
        <charset val="204"/>
      </rPr>
      <t>5.2.3.3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</si>
  <si>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блочного типа С</t>
    </r>
    <r>
      <rPr>
        <vertAlign val="subscript"/>
        <sz val="12"/>
        <color theme="1"/>
        <rFont val="Times New Roman"/>
        <family val="1"/>
        <charset val="204"/>
      </rPr>
      <t>5.2.4.3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</si>
  <si>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блочного типа С</t>
    </r>
    <r>
      <rPr>
        <vertAlign val="subscript"/>
        <sz val="12"/>
        <color theme="1"/>
        <rFont val="Times New Roman"/>
        <family val="1"/>
        <charset val="204"/>
      </rPr>
      <t>5.2.5.3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</si>
  <si>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блочного типа С</t>
    </r>
    <r>
      <rPr>
        <vertAlign val="subscript"/>
        <sz val="12"/>
        <color theme="1"/>
        <rFont val="Times New Roman"/>
        <family val="1"/>
        <charset val="204"/>
      </rPr>
      <t>5.2.6.3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</si>
  <si>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блочного типа С</t>
    </r>
    <r>
      <rPr>
        <vertAlign val="subscript"/>
        <sz val="12"/>
        <color theme="1"/>
        <rFont val="Times New Roman"/>
        <family val="1"/>
        <charset val="204"/>
      </rPr>
      <t>5.2.7.3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</si>
  <si>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блочного типа С</t>
    </r>
    <r>
      <rPr>
        <vertAlign val="subscript"/>
        <sz val="12"/>
        <color theme="1"/>
        <rFont val="Times New Roman"/>
        <family val="1"/>
        <charset val="204"/>
      </rPr>
      <t>5.2.8.3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</si>
  <si>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блочного типа С</t>
    </r>
    <r>
      <rPr>
        <vertAlign val="subscript"/>
        <sz val="12"/>
        <color theme="1"/>
        <rFont val="Times New Roman"/>
        <family val="1"/>
        <charset val="204"/>
      </rPr>
      <t>5.2.9.3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</si>
  <si>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блочного типа С</t>
    </r>
    <r>
      <rPr>
        <vertAlign val="subscript"/>
        <sz val="12"/>
        <color theme="1"/>
        <rFont val="Times New Roman"/>
        <family val="1"/>
        <charset val="204"/>
      </rPr>
      <t>5.2.10.3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</si>
  <si>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встроенного типа С</t>
    </r>
    <r>
      <rPr>
        <vertAlign val="subscript"/>
        <sz val="12"/>
        <color theme="1"/>
        <rFont val="Times New Roman"/>
        <family val="1"/>
        <charset val="204"/>
      </rPr>
      <t>5.2.7.4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</si>
  <si>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ТП встроенного типа С</t>
    </r>
    <r>
      <rPr>
        <vertAlign val="subscript"/>
        <sz val="12"/>
        <color theme="1"/>
        <rFont val="Times New Roman"/>
        <family val="1"/>
        <charset val="204"/>
      </rPr>
      <t>5.2.9.4</t>
    </r>
    <r>
      <rPr>
        <sz val="12"/>
        <color theme="1"/>
        <rFont val="Times New Roman"/>
        <family val="1"/>
        <charset val="204"/>
      </rPr>
      <t>, руб./кВт</t>
    </r>
  </si>
  <si>
    <r>
      <t>Строительство  РТП с двумя трансформаторами закрытого типа С</t>
    </r>
    <r>
      <rPr>
        <vertAlign val="subscript"/>
        <sz val="11"/>
        <color theme="1"/>
        <rFont val="Times New Roman"/>
        <family val="1"/>
        <charset val="204"/>
      </rPr>
      <t>6.2.3.2</t>
    </r>
    <r>
      <rPr>
        <sz val="11"/>
        <color theme="1"/>
        <rFont val="Times New Roman"/>
        <family val="1"/>
        <charset val="204"/>
      </rPr>
      <t>, руб./кВт</t>
    </r>
  </si>
  <si>
    <r>
      <t>Строительство  РТП с двумя трансформаторами закрытого типа С</t>
    </r>
    <r>
      <rPr>
        <vertAlign val="subscript"/>
        <sz val="11"/>
        <color theme="1"/>
        <rFont val="Times New Roman"/>
        <family val="1"/>
        <charset val="204"/>
      </rPr>
      <t>6.2.4.2</t>
    </r>
    <r>
      <rPr>
        <sz val="11"/>
        <color theme="1"/>
        <rFont val="Times New Roman"/>
        <family val="1"/>
        <charset val="204"/>
      </rPr>
      <t>, руб./кВт</t>
    </r>
  </si>
  <si>
    <r>
      <t>Строительство  РТП с двумя трансформаторами закрытого типа С</t>
    </r>
    <r>
      <rPr>
        <vertAlign val="subscript"/>
        <sz val="11"/>
        <color theme="1"/>
        <rFont val="Times New Roman"/>
        <family val="1"/>
        <charset val="204"/>
      </rPr>
      <t>6.2.6.2</t>
    </r>
    <r>
      <rPr>
        <sz val="11"/>
        <color theme="1"/>
        <rFont val="Times New Roman"/>
        <family val="1"/>
        <charset val="204"/>
      </rPr>
      <t>, руб./кВт</t>
    </r>
  </si>
  <si>
    <r>
      <t>Строительство  РТП с двумя трансформаторами закрытого типа С</t>
    </r>
    <r>
      <rPr>
        <vertAlign val="subscript"/>
        <sz val="11"/>
        <color theme="1"/>
        <rFont val="Times New Roman"/>
        <family val="1"/>
        <charset val="204"/>
      </rPr>
      <t>6.2.7.2</t>
    </r>
    <r>
      <rPr>
        <sz val="11"/>
        <color theme="1"/>
        <rFont val="Times New Roman"/>
        <family val="1"/>
        <charset val="204"/>
      </rPr>
      <t>, руб./кВт</t>
    </r>
  </si>
  <si>
    <r>
      <t>Строительство  РТП с двумя трансформаторами закрытого типа С</t>
    </r>
    <r>
      <rPr>
        <vertAlign val="subscript"/>
        <sz val="11"/>
        <color theme="1"/>
        <rFont val="Times New Roman"/>
        <family val="1"/>
        <charset val="204"/>
      </rPr>
      <t>6.2.8.2</t>
    </r>
    <r>
      <rPr>
        <sz val="11"/>
        <color theme="1"/>
        <rFont val="Times New Roman"/>
        <family val="1"/>
        <charset val="204"/>
      </rPr>
      <t>, руб./кВт</t>
    </r>
  </si>
  <si>
    <r>
      <t>Строительство  РТП с двумя трансформаторами закрытого типа С</t>
    </r>
    <r>
      <rPr>
        <vertAlign val="subscript"/>
        <sz val="11"/>
        <color theme="1"/>
        <rFont val="Times New Roman"/>
        <family val="1"/>
        <charset val="204"/>
      </rPr>
      <t>6.2.10.2</t>
    </r>
    <r>
      <rPr>
        <sz val="11"/>
        <color theme="1"/>
        <rFont val="Times New Roman"/>
        <family val="1"/>
        <charset val="204"/>
      </rPr>
      <t>, руб./кВт</t>
    </r>
  </si>
  <si>
    <r>
      <t>Строительство  РТП с двумя трансформаторами открытого типа С</t>
    </r>
    <r>
      <rPr>
        <vertAlign val="subscript"/>
        <sz val="11"/>
        <color theme="1"/>
        <rFont val="Times New Roman"/>
        <family val="1"/>
        <charset val="204"/>
      </rPr>
      <t>6.2.5.1</t>
    </r>
    <r>
      <rPr>
        <sz val="11"/>
        <color theme="1"/>
        <rFont val="Times New Roman"/>
        <family val="1"/>
        <charset val="204"/>
      </rPr>
      <t>, руб./кВт</t>
    </r>
  </si>
  <si>
    <r>
      <t>Строительство  РТП с двумя трансформаторами закрытого типа С</t>
    </r>
    <r>
      <rPr>
        <vertAlign val="subscript"/>
        <sz val="11"/>
        <color theme="1"/>
        <rFont val="Times New Roman"/>
        <family val="1"/>
        <charset val="204"/>
      </rPr>
      <t>6.2.5.2</t>
    </r>
    <r>
      <rPr>
        <sz val="11"/>
        <color theme="1"/>
        <rFont val="Times New Roman"/>
        <family val="1"/>
        <charset val="204"/>
      </rPr>
      <t>, руб./кВт</t>
    </r>
  </si>
  <si>
    <t>в т.ч. НДС 22%</t>
  </si>
  <si>
    <t>НДС</t>
  </si>
  <si>
    <t>в т.ч. НДС22%</t>
  </si>
  <si>
    <t>Расчет платы за текущий год общий,  (с  НДС 22%)                              2026 г.</t>
  </si>
  <si>
    <t>Расчет платы последней мили (с  НДС 22%)                              2026 г.</t>
  </si>
  <si>
    <r>
      <t>Обеспечение средствами коммерческого учета С</t>
    </r>
    <r>
      <rPr>
        <b/>
        <vertAlign val="subscript"/>
        <sz val="12"/>
        <color theme="1"/>
        <rFont val="Times New Roman"/>
        <family val="1"/>
        <charset val="204"/>
      </rPr>
      <t>8</t>
    </r>
    <r>
      <rPr>
        <b/>
        <sz val="12"/>
        <color theme="1"/>
        <rFont val="Times New Roman"/>
        <family val="1"/>
        <charset val="204"/>
      </rPr>
      <t>, руб.за точку учета</t>
    </r>
  </si>
  <si>
    <r>
      <t>Строительство распределительных трансформаторных подстанций (РТП до 35 кВ) С</t>
    </r>
    <r>
      <rPr>
        <b/>
        <vertAlign val="subscript"/>
        <sz val="12"/>
        <color theme="1"/>
        <rFont val="Times New Roman"/>
        <family val="1"/>
        <charset val="204"/>
      </rPr>
      <t>6</t>
    </r>
    <r>
      <rPr>
        <b/>
        <sz val="12"/>
        <color theme="1"/>
        <rFont val="Times New Roman"/>
        <family val="1"/>
        <charset val="204"/>
      </rPr>
      <t>, руб./кВт</t>
    </r>
  </si>
  <si>
    <r>
      <t>Строительство трансформаторных подстанций (ТП) за исключением РТП, до 35 кВ С</t>
    </r>
    <r>
      <rPr>
        <b/>
        <vertAlign val="subscript"/>
        <sz val="12"/>
        <color theme="1"/>
        <rFont val="Times New Roman"/>
        <family val="1"/>
        <charset val="204"/>
      </rPr>
      <t>5</t>
    </r>
    <r>
      <rPr>
        <b/>
        <sz val="12"/>
        <color theme="1"/>
        <rFont val="Times New Roman"/>
        <family val="1"/>
        <charset val="204"/>
      </rPr>
      <t>, руб./кВт</t>
    </r>
  </si>
  <si>
    <r>
      <t>Строительство пунктов секционирования (реклоузеров,КРН/КРУН, РП) С</t>
    </r>
    <r>
      <rPr>
        <b/>
        <vertAlign val="subscript"/>
        <sz val="12"/>
        <color theme="1"/>
        <rFont val="Times New Roman"/>
        <family val="1"/>
        <charset val="204"/>
      </rPr>
      <t>4</t>
    </r>
    <r>
      <rPr>
        <b/>
        <sz val="12"/>
        <color theme="1"/>
        <rFont val="Times New Roman"/>
        <family val="1"/>
        <charset val="204"/>
      </rPr>
      <t>, руб./шт</t>
    </r>
  </si>
  <si>
    <r>
      <t>Строительство кабельных линий методом ГНБ на 15-20 кВ С</t>
    </r>
    <r>
      <rPr>
        <b/>
        <vertAlign val="sub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, руб./км</t>
    </r>
  </si>
  <si>
    <r>
      <t>Строительство кабельных линий методом ГНБ на 1-10 кВ С</t>
    </r>
    <r>
      <rPr>
        <b/>
        <vertAlign val="sub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, руб./км</t>
    </r>
  </si>
  <si>
    <r>
      <t>Строительство кабельных линий методом ГНБ на 0,4 кВ С</t>
    </r>
    <r>
      <rPr>
        <b/>
        <vertAlign val="sub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, руб./км</t>
    </r>
  </si>
  <si>
    <r>
      <t>Строительство кабельных линий на 15-20 кВ С</t>
    </r>
    <r>
      <rPr>
        <b/>
        <vertAlign val="sub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, руб./км</t>
    </r>
  </si>
  <si>
    <r>
      <t>Строительство кабельных линий на 1-10 кВ С</t>
    </r>
    <r>
      <rPr>
        <b/>
        <vertAlign val="sub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, руб./км</t>
    </r>
  </si>
  <si>
    <r>
      <t>Строительство кабельных линий на 0,4 кВ С</t>
    </r>
    <r>
      <rPr>
        <b/>
        <vertAlign val="sub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, руб./км</t>
    </r>
  </si>
  <si>
    <r>
      <t>Строительство воздушных линий на1-20 кВ С</t>
    </r>
    <r>
      <rPr>
        <b/>
        <vertAlign val="sub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, руб./км</t>
    </r>
  </si>
  <si>
    <r>
      <t>Строительство воздушных линий на 0,4 кВ С</t>
    </r>
    <r>
      <rPr>
        <b/>
        <vertAlign val="sub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, руб./км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</si>
</sst>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0.0"/>
    <numFmt numFmtId="166" formatCode="0.000"/>
    <numFmt numFmtId="167" formatCode="#,##0.000"/>
    <numFmt numFmtId="168" formatCode="#,##0.00&quot;р.&quot;"/>
    <numFmt numFmtId="169" formatCode="_-* #,##0.000_р_._-;\-* #,##0.000_р_._-;_-* &quot;-&quot;??_р_._-;_-@_-"/>
    <numFmt numFmtId="170" formatCode="#,##0.00\ _₽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2">
    <xf numFmtId="0" fontId="0" fillId="0" borderId="0" xfId="0"/>
    <xf numFmtId="4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4" fontId="1" fillId="0" borderId="1" xfId="0" applyNumberFormat="1" applyFont="1" applyFill="1" applyBorder="1" applyAlignment="1">
      <alignment vertical="center" wrapText="1"/>
    </xf>
    <xf numFmtId="166" fontId="1" fillId="0" borderId="0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4" fontId="1" fillId="0" borderId="9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/>
    <xf numFmtId="165" fontId="1" fillId="0" borderId="0" xfId="0" applyNumberFormat="1" applyFont="1" applyFill="1"/>
    <xf numFmtId="0" fontId="1" fillId="0" borderId="0" xfId="0" applyFont="1" applyFill="1" applyAlignment="1">
      <alignment horizontal="center"/>
    </xf>
    <xf numFmtId="4" fontId="1" fillId="0" borderId="1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7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4" fontId="4" fillId="0" borderId="1" xfId="0" applyNumberFormat="1" applyFont="1" applyFill="1" applyBorder="1" applyAlignment="1">
      <alignment horizontal="center" vertical="center" wrapText="1"/>
    </xf>
    <xf numFmtId="170" fontId="1" fillId="0" borderId="2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vertical="center" wrapText="1"/>
    </xf>
    <xf numFmtId="4" fontId="9" fillId="0" borderId="6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6" fillId="0" borderId="2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4" fontId="6" fillId="0" borderId="2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wrapText="1"/>
    </xf>
    <xf numFmtId="17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0" fillId="0" borderId="0" xfId="0" applyFill="1"/>
    <xf numFmtId="169" fontId="9" fillId="0" borderId="0" xfId="1" applyNumberFormat="1" applyFont="1" applyFill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8" fontId="1" fillId="0" borderId="23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68" fontId="1" fillId="0" borderId="2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/>
    <xf numFmtId="4" fontId="6" fillId="0" borderId="2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 wrapText="1"/>
    </xf>
    <xf numFmtId="4" fontId="6" fillId="0" borderId="21" xfId="0" applyNumberFormat="1" applyFont="1" applyFill="1" applyBorder="1" applyAlignment="1">
      <alignment vertical="top" wrapText="1"/>
    </xf>
    <xf numFmtId="4" fontId="6" fillId="0" borderId="4" xfId="0" applyNumberFormat="1" applyFont="1" applyFill="1" applyBorder="1" applyAlignment="1">
      <alignment vertical="top" wrapText="1"/>
    </xf>
    <xf numFmtId="4" fontId="6" fillId="0" borderId="6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4" fontId="6" fillId="0" borderId="9" xfId="0" applyNumberFormat="1" applyFont="1" applyFill="1" applyBorder="1" applyAlignment="1">
      <alignment vertical="top" wrapText="1"/>
    </xf>
    <xf numFmtId="4" fontId="6" fillId="0" borderId="10" xfId="0" applyNumberFormat="1" applyFont="1" applyFill="1" applyBorder="1" applyAlignment="1">
      <alignment vertical="top" wrapText="1"/>
    </xf>
    <xf numFmtId="4" fontId="6" fillId="0" borderId="11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4" fillId="0" borderId="24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4" fontId="6" fillId="0" borderId="3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left" vertical="center" wrapText="1"/>
    </xf>
    <xf numFmtId="4" fontId="1" fillId="0" borderId="11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center" wrapText="1"/>
    </xf>
    <xf numFmtId="4" fontId="9" fillId="0" borderId="21" xfId="0" applyNumberFormat="1" applyFont="1" applyFill="1" applyBorder="1" applyAlignment="1">
      <alignment vertical="center" wrapText="1"/>
    </xf>
    <xf numFmtId="4" fontId="1" fillId="0" borderId="2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7"/>
  <sheetViews>
    <sheetView tabSelected="1" topLeftCell="A259" zoomScale="85" zoomScaleNormal="85" workbookViewId="0">
      <selection sqref="A1:L277"/>
    </sheetView>
  </sheetViews>
  <sheetFormatPr defaultColWidth="9.140625" defaultRowHeight="15.75" x14ac:dyDescent="0.25"/>
  <cols>
    <col min="1" max="1" width="27.5703125" style="6" customWidth="1"/>
    <col min="2" max="2" width="22.42578125" style="6" customWidth="1"/>
    <col min="3" max="3" width="23.5703125" style="6" customWidth="1"/>
    <col min="4" max="4" width="22.5703125" style="6" customWidth="1"/>
    <col min="5" max="5" width="26" style="6" customWidth="1"/>
    <col min="6" max="6" width="22.28515625" style="24" customWidth="1"/>
    <col min="7" max="7" width="23.28515625" style="6" customWidth="1"/>
    <col min="8" max="9" width="20" style="6" customWidth="1"/>
    <col min="10" max="10" width="17.7109375" style="6" customWidth="1"/>
    <col min="11" max="11" width="19.28515625" style="6" customWidth="1"/>
    <col min="12" max="12" width="18.5703125" style="6" customWidth="1"/>
    <col min="13" max="13" width="17.7109375" style="6" customWidth="1"/>
    <col min="14" max="14" width="13.42578125" style="26" customWidth="1"/>
    <col min="15" max="16384" width="9.140625" style="6"/>
  </cols>
  <sheetData>
    <row r="1" spans="1:14" ht="31.5" customHeight="1" thickBot="1" x14ac:dyDescent="0.3">
      <c r="A1" s="84" t="s">
        <v>240</v>
      </c>
      <c r="B1" s="84"/>
      <c r="C1" s="84"/>
      <c r="D1" s="84"/>
      <c r="E1" s="84"/>
      <c r="F1" s="84"/>
      <c r="G1" s="84"/>
      <c r="H1" s="84"/>
      <c r="I1" s="84"/>
      <c r="J1" s="84"/>
      <c r="K1" s="69" t="s">
        <v>239</v>
      </c>
      <c r="L1" s="70"/>
    </row>
    <row r="2" spans="1:14" ht="66.75" customHeight="1" x14ac:dyDescent="0.25">
      <c r="A2" s="77" t="s">
        <v>0</v>
      </c>
      <c r="B2" s="88" t="s">
        <v>9</v>
      </c>
      <c r="C2" s="81" t="s">
        <v>1</v>
      </c>
      <c r="D2" s="81" t="s">
        <v>8</v>
      </c>
      <c r="E2" s="81" t="s">
        <v>14</v>
      </c>
      <c r="F2" s="77" t="s">
        <v>15</v>
      </c>
      <c r="G2" s="81" t="s">
        <v>17</v>
      </c>
      <c r="H2" s="89" t="s">
        <v>308</v>
      </c>
      <c r="I2" s="89" t="s">
        <v>309</v>
      </c>
      <c r="J2" s="102" t="s">
        <v>236</v>
      </c>
      <c r="K2" s="95" t="s">
        <v>237</v>
      </c>
      <c r="L2" s="95" t="s">
        <v>238</v>
      </c>
    </row>
    <row r="3" spans="1:14" ht="51" customHeight="1" x14ac:dyDescent="0.25">
      <c r="A3" s="68"/>
      <c r="B3" s="81"/>
      <c r="C3" s="81"/>
      <c r="D3" s="82"/>
      <c r="E3" s="100"/>
      <c r="F3" s="73"/>
      <c r="G3" s="82"/>
      <c r="H3" s="103"/>
      <c r="I3" s="103"/>
      <c r="J3" s="90"/>
      <c r="K3" s="90"/>
      <c r="L3" s="90"/>
    </row>
    <row r="4" spans="1:14" ht="16.5" thickBot="1" x14ac:dyDescent="0.3">
      <c r="A4" s="68"/>
      <c r="B4" s="43" t="s">
        <v>119</v>
      </c>
      <c r="C4" s="43" t="s">
        <v>2</v>
      </c>
      <c r="D4" s="43" t="s">
        <v>118</v>
      </c>
      <c r="E4" s="43" t="s">
        <v>4</v>
      </c>
      <c r="F4" s="15" t="s">
        <v>3</v>
      </c>
      <c r="G4" s="43" t="s">
        <v>7</v>
      </c>
      <c r="H4" s="45" t="s">
        <v>117</v>
      </c>
      <c r="I4" s="45"/>
      <c r="J4" s="45" t="s">
        <v>7</v>
      </c>
      <c r="K4" s="45" t="s">
        <v>7</v>
      </c>
      <c r="L4" s="45" t="s">
        <v>7</v>
      </c>
      <c r="M4" s="104"/>
      <c r="N4" s="105"/>
    </row>
    <row r="5" spans="1:14" s="17" customFormat="1" x14ac:dyDescent="0.25">
      <c r="A5" s="73"/>
      <c r="B5" s="1"/>
      <c r="C5" s="1">
        <v>0</v>
      </c>
      <c r="D5" s="1">
        <f>C17+C18</f>
        <v>16663.41</v>
      </c>
      <c r="E5" s="1">
        <f>SUM(E6:E16)</f>
        <v>0</v>
      </c>
      <c r="F5" s="16">
        <f>SUM(F6:F16)</f>
        <v>0</v>
      </c>
      <c r="G5" s="106">
        <f>F276*G276</f>
        <v>0</v>
      </c>
      <c r="H5" s="96">
        <f>(E5+F5+D5+G5)*1.22</f>
        <v>20329.360199999999</v>
      </c>
      <c r="I5" s="96">
        <f>(F5+G5+E5)*1.22</f>
        <v>0</v>
      </c>
      <c r="J5" s="96">
        <f>(I5/2)+I5/2*N4+D5*1.22</f>
        <v>20329.360199999999</v>
      </c>
      <c r="K5" s="96">
        <f>(I5/2)*(N4*(1+(1-N5)/2))+(I5/2)*(N4*N5*N6)+D5*1.22</f>
        <v>20329.360199999999</v>
      </c>
      <c r="L5" s="96">
        <f>I5/2*N4*N5+I5/2*N4*N5*N6*N7+D5*1.22</f>
        <v>20329.360199999999</v>
      </c>
      <c r="M5" s="104"/>
      <c r="N5" s="105"/>
    </row>
    <row r="6" spans="1:14" ht="16.5" thickBot="1" x14ac:dyDescent="0.3">
      <c r="A6" s="10" t="s">
        <v>13</v>
      </c>
      <c r="B6" s="2">
        <v>0</v>
      </c>
      <c r="C6" s="1"/>
      <c r="D6" s="43"/>
      <c r="E6" s="43">
        <f>B6</f>
        <v>0</v>
      </c>
      <c r="F6" s="15"/>
      <c r="G6" s="18"/>
      <c r="H6" s="97"/>
      <c r="I6" s="97"/>
      <c r="J6" s="97"/>
      <c r="K6" s="97"/>
      <c r="L6" s="97"/>
      <c r="M6" s="104"/>
      <c r="N6" s="105"/>
    </row>
    <row r="7" spans="1:14" x14ac:dyDescent="0.25">
      <c r="A7" s="10" t="s">
        <v>12</v>
      </c>
      <c r="B7" s="2">
        <v>0</v>
      </c>
      <c r="C7" s="1"/>
      <c r="D7" s="43"/>
      <c r="E7" s="43">
        <f>B7</f>
        <v>0</v>
      </c>
      <c r="F7" s="15"/>
      <c r="G7" s="19"/>
      <c r="H7" s="29" t="s">
        <v>307</v>
      </c>
      <c r="I7" s="29" t="s">
        <v>307</v>
      </c>
      <c r="J7" s="29" t="s">
        <v>307</v>
      </c>
      <c r="K7" s="29" t="s">
        <v>307</v>
      </c>
      <c r="L7" s="29" t="s">
        <v>307</v>
      </c>
      <c r="M7" s="104"/>
      <c r="N7" s="105"/>
    </row>
    <row r="8" spans="1:14" x14ac:dyDescent="0.25">
      <c r="A8" s="10" t="s">
        <v>74</v>
      </c>
      <c r="B8" s="2">
        <v>0</v>
      </c>
      <c r="C8" s="1"/>
      <c r="D8" s="43"/>
      <c r="E8" s="43">
        <f>B8</f>
        <v>0</v>
      </c>
      <c r="F8" s="15"/>
      <c r="G8" s="19"/>
      <c r="H8" s="71">
        <f>H5/122*22</f>
        <v>3665.9501999999998</v>
      </c>
      <c r="I8" s="71">
        <f>I5/122*22</f>
        <v>0</v>
      </c>
      <c r="J8" s="71">
        <f>J5/122*22</f>
        <v>3665.9501999999998</v>
      </c>
      <c r="K8" s="71">
        <f>K5/122*22</f>
        <v>3665.9501999999998</v>
      </c>
      <c r="L8" s="71">
        <f>L5/122*22</f>
        <v>3665.9501999999998</v>
      </c>
    </row>
    <row r="9" spans="1:14" x14ac:dyDescent="0.25">
      <c r="A9" s="10" t="s">
        <v>24</v>
      </c>
      <c r="B9" s="2">
        <v>0</v>
      </c>
      <c r="C9" s="1"/>
      <c r="D9" s="43"/>
      <c r="E9" s="43">
        <f>B9</f>
        <v>0</v>
      </c>
      <c r="F9" s="15"/>
      <c r="G9" s="19"/>
      <c r="H9" s="72"/>
      <c r="I9" s="72"/>
      <c r="J9" s="72"/>
      <c r="K9" s="72"/>
      <c r="L9" s="72"/>
    </row>
    <row r="10" spans="1:14" x14ac:dyDescent="0.25">
      <c r="A10" s="51" t="s">
        <v>11</v>
      </c>
      <c r="B10" s="1">
        <v>0</v>
      </c>
      <c r="C10" s="1"/>
      <c r="D10" s="43"/>
      <c r="E10" s="43">
        <f>B10</f>
        <v>0</v>
      </c>
      <c r="F10" s="15"/>
      <c r="G10" s="19"/>
      <c r="H10" s="43"/>
      <c r="I10" s="43"/>
      <c r="J10" s="43"/>
      <c r="K10" s="43"/>
      <c r="L10" s="43"/>
    </row>
    <row r="11" spans="1:14" x14ac:dyDescent="0.25">
      <c r="A11" s="51" t="s">
        <v>10</v>
      </c>
      <c r="B11" s="1">
        <v>0</v>
      </c>
      <c r="C11" s="1"/>
      <c r="D11" s="43"/>
      <c r="E11" s="43">
        <v>0</v>
      </c>
      <c r="F11" s="15"/>
      <c r="G11" s="19"/>
      <c r="H11" s="43"/>
      <c r="I11" s="43"/>
      <c r="J11" s="43"/>
      <c r="K11" s="43"/>
      <c r="L11" s="43"/>
    </row>
    <row r="12" spans="1:14" x14ac:dyDescent="0.25">
      <c r="A12" s="51" t="s">
        <v>110</v>
      </c>
      <c r="B12" s="1">
        <v>0</v>
      </c>
      <c r="C12" s="1"/>
      <c r="D12" s="43"/>
      <c r="E12" s="43"/>
      <c r="F12" s="15">
        <f>B12</f>
        <v>0</v>
      </c>
      <c r="G12" s="19"/>
      <c r="H12" s="43"/>
      <c r="I12" s="43"/>
      <c r="J12" s="43"/>
      <c r="K12" s="43"/>
      <c r="L12" s="43"/>
    </row>
    <row r="13" spans="1:14" x14ac:dyDescent="0.25">
      <c r="A13" s="51" t="s">
        <v>25</v>
      </c>
      <c r="B13" s="1">
        <v>0</v>
      </c>
      <c r="C13" s="1"/>
      <c r="D13" s="43"/>
      <c r="E13" s="43"/>
      <c r="F13" s="15">
        <f>B13</f>
        <v>0</v>
      </c>
      <c r="G13" s="19"/>
      <c r="H13" s="43"/>
      <c r="I13" s="43"/>
      <c r="J13" s="43"/>
      <c r="K13" s="43"/>
      <c r="L13" s="43"/>
    </row>
    <row r="14" spans="1:14" x14ac:dyDescent="0.25">
      <c r="A14" s="51" t="s">
        <v>28</v>
      </c>
      <c r="B14" s="1">
        <v>0</v>
      </c>
      <c r="C14" s="1"/>
      <c r="D14" s="43"/>
      <c r="E14" s="43"/>
      <c r="F14" s="15"/>
      <c r="G14" s="19"/>
      <c r="H14" s="43"/>
      <c r="I14" s="43"/>
      <c r="J14" s="43"/>
      <c r="K14" s="43"/>
      <c r="L14" s="43"/>
    </row>
    <row r="15" spans="1:14" x14ac:dyDescent="0.25">
      <c r="A15" s="51" t="s">
        <v>27</v>
      </c>
      <c r="B15" s="1">
        <v>0</v>
      </c>
      <c r="C15" s="1">
        <v>0</v>
      </c>
      <c r="D15" s="43"/>
      <c r="E15" s="43"/>
      <c r="F15" s="15">
        <f>C16*B15*H254</f>
        <v>0</v>
      </c>
      <c r="G15" s="19"/>
      <c r="H15" s="43"/>
      <c r="I15" s="43"/>
      <c r="J15" s="43"/>
      <c r="K15" s="43"/>
      <c r="L15" s="43"/>
    </row>
    <row r="16" spans="1:14" x14ac:dyDescent="0.25">
      <c r="A16" s="51" t="s">
        <v>26</v>
      </c>
      <c r="B16" s="1">
        <v>0</v>
      </c>
      <c r="C16" s="34">
        <v>0</v>
      </c>
      <c r="D16" s="19"/>
      <c r="E16" s="43"/>
      <c r="F16" s="15">
        <f>C16*B16*F265</f>
        <v>0</v>
      </c>
      <c r="G16" s="19"/>
      <c r="H16" s="43"/>
      <c r="I16" s="43"/>
      <c r="J16" s="43"/>
      <c r="K16" s="43"/>
      <c r="L16" s="45"/>
    </row>
    <row r="17" spans="1:12" ht="55.5" customHeight="1" thickBot="1" x14ac:dyDescent="0.3">
      <c r="A17" s="91" t="s">
        <v>29</v>
      </c>
      <c r="B17" s="92"/>
      <c r="C17" s="43">
        <v>14295.55</v>
      </c>
      <c r="D17" s="101"/>
      <c r="E17" s="101"/>
      <c r="F17" s="41"/>
      <c r="G17" s="21"/>
      <c r="H17" s="21"/>
      <c r="I17" s="21"/>
      <c r="J17" s="31" t="s">
        <v>306</v>
      </c>
      <c r="K17" s="37" t="s">
        <v>199</v>
      </c>
      <c r="L17" s="37" t="s">
        <v>200</v>
      </c>
    </row>
    <row r="18" spans="1:12" ht="73.5" customHeight="1" thickBot="1" x14ac:dyDescent="0.3">
      <c r="A18" s="91" t="s">
        <v>146</v>
      </c>
      <c r="B18" s="92"/>
      <c r="C18" s="43">
        <v>2367.86</v>
      </c>
      <c r="D18" s="98" t="s">
        <v>31</v>
      </c>
      <c r="E18" s="98"/>
      <c r="F18" s="20"/>
      <c r="G18" s="53" t="s">
        <v>197</v>
      </c>
      <c r="H18" s="107">
        <v>23859.53</v>
      </c>
      <c r="I18" s="54" t="s">
        <v>305</v>
      </c>
      <c r="J18" s="25">
        <f>H18/122*22</f>
        <v>4302.5381967213116</v>
      </c>
      <c r="K18" s="108">
        <v>15</v>
      </c>
      <c r="L18" s="109">
        <f>K18*H18</f>
        <v>357892.94999999995</v>
      </c>
    </row>
    <row r="19" spans="1:12" ht="56.25" customHeight="1" thickBot="1" x14ac:dyDescent="0.3">
      <c r="A19" s="93" t="s">
        <v>30</v>
      </c>
      <c r="B19" s="94"/>
      <c r="C19" s="45">
        <v>8559.77</v>
      </c>
      <c r="D19" s="99" t="s">
        <v>32</v>
      </c>
      <c r="E19" s="99"/>
      <c r="F19" s="20"/>
      <c r="G19" s="38" t="s">
        <v>198</v>
      </c>
      <c r="H19" s="110">
        <v>1304.42</v>
      </c>
      <c r="I19" s="39" t="s">
        <v>305</v>
      </c>
      <c r="J19" s="40">
        <f>H19/122*22</f>
        <v>235.2232786885246</v>
      </c>
      <c r="K19" s="111">
        <v>15</v>
      </c>
      <c r="L19" s="112">
        <f>K19*H19</f>
        <v>19566.300000000003</v>
      </c>
    </row>
    <row r="20" spans="1:12" ht="36" customHeight="1" thickBot="1" x14ac:dyDescent="0.3">
      <c r="A20" s="58" t="s">
        <v>321</v>
      </c>
      <c r="B20" s="59"/>
      <c r="C20" s="59"/>
      <c r="D20" s="59"/>
      <c r="E20" s="60"/>
      <c r="F20" s="113" t="s">
        <v>241</v>
      </c>
      <c r="H20" s="22"/>
      <c r="I20" s="22"/>
      <c r="J20" s="8"/>
    </row>
    <row r="21" spans="1:12" ht="34.5" customHeight="1" x14ac:dyDescent="0.25">
      <c r="A21" s="78" t="s">
        <v>152</v>
      </c>
      <c r="B21" s="79"/>
      <c r="C21" s="80"/>
      <c r="D21" s="44" t="s">
        <v>20</v>
      </c>
      <c r="E21" s="83" t="s">
        <v>19</v>
      </c>
      <c r="F21" s="42">
        <v>1994514.45</v>
      </c>
      <c r="H21" s="4"/>
      <c r="I21" s="4"/>
      <c r="J21" s="23" t="s">
        <v>278</v>
      </c>
    </row>
    <row r="22" spans="1:12" ht="30" customHeight="1" x14ac:dyDescent="0.25">
      <c r="A22" s="74" t="s">
        <v>153</v>
      </c>
      <c r="B22" s="75"/>
      <c r="C22" s="76"/>
      <c r="D22" s="47" t="s">
        <v>201</v>
      </c>
      <c r="E22" s="83"/>
      <c r="F22" s="43">
        <v>2566725.2999999998</v>
      </c>
      <c r="H22" s="4"/>
      <c r="I22" s="4"/>
      <c r="J22" s="23"/>
      <c r="K22" s="4"/>
    </row>
    <row r="23" spans="1:12" ht="30" customHeight="1" x14ac:dyDescent="0.25">
      <c r="A23" s="74" t="s">
        <v>154</v>
      </c>
      <c r="B23" s="75"/>
      <c r="C23" s="76"/>
      <c r="D23" s="47" t="s">
        <v>147</v>
      </c>
      <c r="E23" s="83"/>
      <c r="F23" s="43">
        <v>2731134.48</v>
      </c>
      <c r="H23" s="4"/>
      <c r="I23" s="4"/>
      <c r="J23" s="23"/>
      <c r="K23" s="4"/>
    </row>
    <row r="24" spans="1:12" ht="31.5" x14ac:dyDescent="0.25">
      <c r="A24" s="74" t="s">
        <v>155</v>
      </c>
      <c r="B24" s="75"/>
      <c r="C24" s="76"/>
      <c r="D24" s="52" t="s">
        <v>20</v>
      </c>
      <c r="E24" s="83"/>
      <c r="F24" s="43">
        <v>3282774.63</v>
      </c>
      <c r="H24" s="4"/>
      <c r="I24" s="4"/>
      <c r="J24" s="23"/>
    </row>
    <row r="25" spans="1:12" ht="31.5" customHeight="1" x14ac:dyDescent="0.25">
      <c r="A25" s="74" t="s">
        <v>156</v>
      </c>
      <c r="B25" s="75"/>
      <c r="C25" s="76"/>
      <c r="D25" s="47" t="s">
        <v>201</v>
      </c>
      <c r="E25" s="83"/>
      <c r="F25" s="43">
        <v>3069265.2</v>
      </c>
      <c r="H25" s="4"/>
      <c r="I25" s="4"/>
      <c r="J25" s="23"/>
    </row>
    <row r="26" spans="1:12" ht="29.25" customHeight="1" x14ac:dyDescent="0.25">
      <c r="A26" s="74" t="s">
        <v>157</v>
      </c>
      <c r="B26" s="75"/>
      <c r="C26" s="76"/>
      <c r="D26" s="47" t="s">
        <v>21</v>
      </c>
      <c r="E26" s="83"/>
      <c r="F26" s="43">
        <v>3291913.53</v>
      </c>
      <c r="H26" s="4"/>
      <c r="I26" s="4"/>
      <c r="J26" s="23"/>
    </row>
    <row r="27" spans="1:12" ht="31.5" x14ac:dyDescent="0.25">
      <c r="A27" s="74" t="s">
        <v>151</v>
      </c>
      <c r="B27" s="75"/>
      <c r="C27" s="76"/>
      <c r="D27" s="52" t="s">
        <v>20</v>
      </c>
      <c r="E27" s="83"/>
      <c r="F27" s="43">
        <v>1381707.4</v>
      </c>
      <c r="H27" s="4"/>
      <c r="I27" s="4"/>
      <c r="J27" s="23"/>
    </row>
    <row r="28" spans="1:12" ht="27" customHeight="1" x14ac:dyDescent="0.25">
      <c r="A28" s="74" t="s">
        <v>150</v>
      </c>
      <c r="B28" s="75"/>
      <c r="C28" s="76"/>
      <c r="D28" s="47" t="s">
        <v>201</v>
      </c>
      <c r="E28" s="83"/>
      <c r="F28" s="43">
        <v>2747263.46</v>
      </c>
      <c r="H28" s="4"/>
      <c r="I28" s="4"/>
      <c r="J28" s="23"/>
    </row>
    <row r="29" spans="1:12" ht="27" customHeight="1" x14ac:dyDescent="0.25">
      <c r="A29" s="74" t="s">
        <v>202</v>
      </c>
      <c r="B29" s="75"/>
      <c r="C29" s="76"/>
      <c r="D29" s="47" t="s">
        <v>147</v>
      </c>
      <c r="E29" s="83"/>
      <c r="F29" s="43">
        <v>1124689.98</v>
      </c>
      <c r="H29" s="4"/>
      <c r="I29" s="4"/>
      <c r="J29" s="23"/>
    </row>
    <row r="30" spans="1:12" ht="27" customHeight="1" x14ac:dyDescent="0.25">
      <c r="A30" s="74" t="s">
        <v>149</v>
      </c>
      <c r="B30" s="75"/>
      <c r="C30" s="76"/>
      <c r="D30" s="47" t="s">
        <v>201</v>
      </c>
      <c r="E30" s="83"/>
      <c r="F30" s="43">
        <v>3301648.89</v>
      </c>
      <c r="H30" s="4"/>
      <c r="I30" s="4"/>
      <c r="J30" s="23"/>
    </row>
    <row r="31" spans="1:12" ht="31.5" x14ac:dyDescent="0.25">
      <c r="A31" s="74" t="s">
        <v>148</v>
      </c>
      <c r="B31" s="75"/>
      <c r="C31" s="76"/>
      <c r="D31" s="52" t="s">
        <v>20</v>
      </c>
      <c r="E31" s="83"/>
      <c r="F31" s="43">
        <v>723971.87</v>
      </c>
      <c r="H31" s="4"/>
      <c r="I31" s="4"/>
      <c r="J31" s="23"/>
    </row>
    <row r="32" spans="1:12" ht="27" customHeight="1" x14ac:dyDescent="0.25">
      <c r="A32" s="74" t="s">
        <v>158</v>
      </c>
      <c r="B32" s="75"/>
      <c r="C32" s="76"/>
      <c r="D32" s="47" t="s">
        <v>201</v>
      </c>
      <c r="E32" s="83"/>
      <c r="F32" s="43"/>
      <c r="H32" s="4"/>
      <c r="I32" s="4"/>
      <c r="J32" s="23"/>
    </row>
    <row r="33" spans="1:12" ht="31.5" x14ac:dyDescent="0.25">
      <c r="A33" s="74" t="s">
        <v>159</v>
      </c>
      <c r="B33" s="75"/>
      <c r="C33" s="76"/>
      <c r="D33" s="52" t="s">
        <v>20</v>
      </c>
      <c r="E33" s="83"/>
      <c r="F33" s="43">
        <v>1328678.26</v>
      </c>
      <c r="J33" s="4"/>
    </row>
    <row r="34" spans="1:12" ht="29.25" customHeight="1" thickBot="1" x14ac:dyDescent="0.3">
      <c r="A34" s="74" t="s">
        <v>160</v>
      </c>
      <c r="B34" s="75"/>
      <c r="C34" s="76"/>
      <c r="D34" s="48" t="s">
        <v>201</v>
      </c>
      <c r="E34" s="83"/>
      <c r="F34" s="43">
        <v>2061276.78</v>
      </c>
      <c r="H34" s="4"/>
      <c r="I34" s="4"/>
      <c r="J34" s="23"/>
    </row>
    <row r="35" spans="1:12" ht="29.25" customHeight="1" thickBot="1" x14ac:dyDescent="0.3">
      <c r="A35" s="58" t="s">
        <v>320</v>
      </c>
      <c r="B35" s="59"/>
      <c r="C35" s="59"/>
      <c r="D35" s="59"/>
      <c r="E35" s="60"/>
      <c r="F35" s="114"/>
      <c r="H35" s="4"/>
      <c r="I35" s="4"/>
      <c r="J35" s="23"/>
    </row>
    <row r="36" spans="1:12" ht="29.25" customHeight="1" x14ac:dyDescent="0.25">
      <c r="A36" s="78" t="s">
        <v>161</v>
      </c>
      <c r="B36" s="79"/>
      <c r="C36" s="80"/>
      <c r="D36" s="44" t="s">
        <v>20</v>
      </c>
      <c r="E36" s="65" t="s">
        <v>6</v>
      </c>
      <c r="F36" s="43"/>
      <c r="H36" s="4"/>
      <c r="I36" s="4"/>
      <c r="J36" s="23"/>
    </row>
    <row r="37" spans="1:12" ht="29.25" customHeight="1" x14ac:dyDescent="0.25">
      <c r="A37" s="74" t="s">
        <v>162</v>
      </c>
      <c r="B37" s="75"/>
      <c r="C37" s="76"/>
      <c r="D37" s="47" t="s">
        <v>201</v>
      </c>
      <c r="E37" s="65"/>
      <c r="F37" s="43">
        <v>12040549.039999999</v>
      </c>
      <c r="H37" s="4"/>
      <c r="I37" s="4"/>
      <c r="J37" s="23"/>
    </row>
    <row r="38" spans="1:12" ht="29.25" customHeight="1" x14ac:dyDescent="0.25">
      <c r="A38" s="74" t="s">
        <v>242</v>
      </c>
      <c r="B38" s="75"/>
      <c r="C38" s="76"/>
      <c r="D38" s="47" t="s">
        <v>243</v>
      </c>
      <c r="E38" s="65"/>
      <c r="F38" s="43">
        <v>8321741.1100000003</v>
      </c>
      <c r="H38" s="4"/>
      <c r="I38" s="4"/>
      <c r="J38" s="23"/>
    </row>
    <row r="39" spans="1:12" ht="31.5" x14ac:dyDescent="0.25">
      <c r="A39" s="74" t="s">
        <v>163</v>
      </c>
      <c r="B39" s="75"/>
      <c r="C39" s="76"/>
      <c r="D39" s="52" t="s">
        <v>20</v>
      </c>
      <c r="E39" s="65"/>
      <c r="F39" s="43">
        <v>9093394.3100000005</v>
      </c>
      <c r="H39" s="4"/>
      <c r="I39" s="4"/>
      <c r="J39" s="23"/>
    </row>
    <row r="40" spans="1:12" ht="27.75" customHeight="1" x14ac:dyDescent="0.25">
      <c r="A40" s="74" t="s">
        <v>164</v>
      </c>
      <c r="B40" s="75"/>
      <c r="C40" s="76"/>
      <c r="D40" s="46" t="s">
        <v>201</v>
      </c>
      <c r="E40" s="65"/>
      <c r="F40" s="43">
        <v>10517487.869999999</v>
      </c>
      <c r="H40" s="4"/>
      <c r="I40" s="4"/>
      <c r="J40" s="5"/>
    </row>
    <row r="41" spans="1:12" ht="27.75" customHeight="1" x14ac:dyDescent="0.25">
      <c r="A41" s="74" t="s">
        <v>157</v>
      </c>
      <c r="B41" s="75"/>
      <c r="C41" s="76"/>
      <c r="D41" s="46" t="s">
        <v>147</v>
      </c>
      <c r="E41" s="65"/>
      <c r="F41" s="43">
        <v>12034337.33</v>
      </c>
      <c r="H41" s="4"/>
      <c r="I41" s="4"/>
      <c r="J41" s="5"/>
    </row>
    <row r="42" spans="1:12" ht="32.25" thickBot="1" x14ac:dyDescent="0.3">
      <c r="A42" s="74" t="s">
        <v>148</v>
      </c>
      <c r="B42" s="75"/>
      <c r="C42" s="76"/>
      <c r="D42" s="30" t="s">
        <v>20</v>
      </c>
      <c r="E42" s="65"/>
      <c r="F42" s="43"/>
      <c r="H42" s="4"/>
      <c r="I42" s="4"/>
      <c r="J42" s="5"/>
    </row>
    <row r="43" spans="1:12" ht="28.5" customHeight="1" thickBot="1" x14ac:dyDescent="0.3">
      <c r="A43" s="58" t="s">
        <v>319</v>
      </c>
      <c r="B43" s="59"/>
      <c r="C43" s="59"/>
      <c r="D43" s="59"/>
      <c r="E43" s="60"/>
      <c r="F43" s="114"/>
      <c r="H43" s="4"/>
      <c r="I43" s="4"/>
      <c r="J43" s="5"/>
    </row>
    <row r="44" spans="1:12" ht="28.5" customHeight="1" x14ac:dyDescent="0.25">
      <c r="A44" s="115" t="s">
        <v>245</v>
      </c>
      <c r="B44" s="116"/>
      <c r="C44" s="117"/>
      <c r="D44" s="55" t="s">
        <v>121</v>
      </c>
      <c r="E44" s="14"/>
      <c r="F44" s="43">
        <v>5205275.08</v>
      </c>
      <c r="H44" s="4"/>
      <c r="I44" s="4"/>
      <c r="J44" s="5"/>
    </row>
    <row r="45" spans="1:12" ht="28.5" customHeight="1" x14ac:dyDescent="0.25">
      <c r="A45" s="118" t="s">
        <v>203</v>
      </c>
      <c r="B45" s="119"/>
      <c r="C45" s="120"/>
      <c r="D45" s="49" t="s">
        <v>122</v>
      </c>
      <c r="E45" s="77" t="s">
        <v>5</v>
      </c>
      <c r="F45" s="43"/>
      <c r="H45" s="4"/>
      <c r="I45" s="4"/>
      <c r="J45" s="5"/>
    </row>
    <row r="46" spans="1:12" ht="28.5" customHeight="1" x14ac:dyDescent="0.25">
      <c r="A46" s="118" t="s">
        <v>204</v>
      </c>
      <c r="B46" s="119"/>
      <c r="C46" s="120"/>
      <c r="D46" s="52" t="s">
        <v>20</v>
      </c>
      <c r="E46" s="68"/>
      <c r="F46" s="43">
        <v>2240688.21</v>
      </c>
      <c r="H46" s="4"/>
      <c r="I46" s="4"/>
      <c r="J46" s="5"/>
    </row>
    <row r="47" spans="1:12" ht="31.5" customHeight="1" x14ac:dyDescent="0.25">
      <c r="A47" s="121" t="s">
        <v>33</v>
      </c>
      <c r="B47" s="121"/>
      <c r="C47" s="121"/>
      <c r="D47" s="46" t="s">
        <v>120</v>
      </c>
      <c r="E47" s="68"/>
      <c r="F47" s="43">
        <v>4188555.66</v>
      </c>
      <c r="H47" s="8"/>
      <c r="I47" s="8"/>
      <c r="J47" s="3"/>
      <c r="K47" s="9"/>
      <c r="L47" s="4"/>
    </row>
    <row r="48" spans="1:12" ht="31.5" customHeight="1" x14ac:dyDescent="0.25">
      <c r="A48" s="121" t="s">
        <v>34</v>
      </c>
      <c r="B48" s="121"/>
      <c r="C48" s="121"/>
      <c r="D48" s="46" t="s">
        <v>121</v>
      </c>
      <c r="E48" s="68"/>
      <c r="F48" s="43">
        <v>6246038.1900000004</v>
      </c>
      <c r="H48" s="8"/>
      <c r="I48" s="8"/>
      <c r="J48" s="3"/>
      <c r="K48" s="9"/>
      <c r="L48" s="4"/>
    </row>
    <row r="49" spans="1:12" ht="31.5" customHeight="1" x14ac:dyDescent="0.25">
      <c r="A49" s="121" t="s">
        <v>35</v>
      </c>
      <c r="B49" s="121"/>
      <c r="C49" s="121"/>
      <c r="D49" s="46" t="s">
        <v>122</v>
      </c>
      <c r="E49" s="68"/>
      <c r="F49" s="43">
        <v>7361048.54</v>
      </c>
      <c r="H49" s="8"/>
      <c r="I49" s="8"/>
      <c r="J49" s="3"/>
      <c r="K49" s="9"/>
      <c r="L49" s="4"/>
    </row>
    <row r="50" spans="1:12" ht="31.5" customHeight="1" x14ac:dyDescent="0.25">
      <c r="A50" s="121" t="s">
        <v>165</v>
      </c>
      <c r="B50" s="121"/>
      <c r="C50" s="121"/>
      <c r="D50" s="46" t="s">
        <v>135</v>
      </c>
      <c r="E50" s="68"/>
      <c r="F50" s="43">
        <v>4916391.3600000003</v>
      </c>
      <c r="H50" s="8"/>
      <c r="I50" s="8" t="s">
        <v>244</v>
      </c>
      <c r="J50" s="3"/>
      <c r="K50" s="9"/>
      <c r="L50" s="4"/>
    </row>
    <row r="51" spans="1:12" ht="31.5" customHeight="1" x14ac:dyDescent="0.25">
      <c r="A51" s="121" t="s">
        <v>166</v>
      </c>
      <c r="B51" s="121"/>
      <c r="C51" s="121"/>
      <c r="D51" s="46" t="s">
        <v>20</v>
      </c>
      <c r="E51" s="68"/>
      <c r="F51" s="43">
        <v>2850379.17</v>
      </c>
      <c r="H51" s="8"/>
      <c r="I51" s="8"/>
      <c r="J51" s="3"/>
      <c r="K51" s="9"/>
      <c r="L51" s="4"/>
    </row>
    <row r="52" spans="1:12" ht="31.5" customHeight="1" x14ac:dyDescent="0.25">
      <c r="A52" s="121" t="s">
        <v>38</v>
      </c>
      <c r="B52" s="121"/>
      <c r="C52" s="121"/>
      <c r="D52" s="46" t="s">
        <v>123</v>
      </c>
      <c r="E52" s="68"/>
      <c r="F52" s="43">
        <v>3238091.83</v>
      </c>
      <c r="H52" s="8"/>
      <c r="I52" s="8"/>
      <c r="J52" s="3"/>
      <c r="K52" s="9"/>
      <c r="L52" s="4"/>
    </row>
    <row r="53" spans="1:12" ht="31.5" customHeight="1" x14ac:dyDescent="0.25">
      <c r="A53" s="121" t="s">
        <v>39</v>
      </c>
      <c r="B53" s="121"/>
      <c r="C53" s="121"/>
      <c r="D53" s="46" t="s">
        <v>121</v>
      </c>
      <c r="E53" s="68"/>
      <c r="F53" s="43">
        <v>6963577.9699999997</v>
      </c>
      <c r="H53" s="8"/>
      <c r="I53" s="8"/>
      <c r="J53" s="3"/>
      <c r="K53" s="9"/>
      <c r="L53" s="4"/>
    </row>
    <row r="54" spans="1:12" ht="31.5" customHeight="1" x14ac:dyDescent="0.25">
      <c r="A54" s="121" t="s">
        <v>40</v>
      </c>
      <c r="B54" s="121"/>
      <c r="C54" s="121"/>
      <c r="D54" s="46" t="s">
        <v>122</v>
      </c>
      <c r="E54" s="68"/>
      <c r="F54" s="43">
        <v>7406077.8499999996</v>
      </c>
      <c r="H54" s="8"/>
      <c r="I54" s="8"/>
      <c r="J54" s="3"/>
      <c r="K54" s="9"/>
      <c r="L54" s="4"/>
    </row>
    <row r="55" spans="1:12" ht="31.5" customHeight="1" x14ac:dyDescent="0.25">
      <c r="A55" s="121" t="s">
        <v>205</v>
      </c>
      <c r="B55" s="121"/>
      <c r="C55" s="121"/>
      <c r="D55" s="46" t="s">
        <v>135</v>
      </c>
      <c r="E55" s="68"/>
      <c r="F55" s="43">
        <v>2930923.01</v>
      </c>
      <c r="H55" s="8"/>
      <c r="I55" s="8"/>
      <c r="J55" s="3"/>
      <c r="K55" s="9"/>
      <c r="L55" s="4"/>
    </row>
    <row r="56" spans="1:12" ht="31.5" customHeight="1" x14ac:dyDescent="0.25">
      <c r="A56" s="121" t="s">
        <v>167</v>
      </c>
      <c r="B56" s="121"/>
      <c r="C56" s="121"/>
      <c r="D56" s="46" t="s">
        <v>20</v>
      </c>
      <c r="E56" s="68"/>
      <c r="F56" s="43">
        <v>2937171.64</v>
      </c>
      <c r="H56" s="8"/>
      <c r="I56" s="8"/>
      <c r="J56" s="3"/>
      <c r="K56" s="9"/>
      <c r="L56" s="4"/>
    </row>
    <row r="57" spans="1:12" ht="31.5" customHeight="1" x14ac:dyDescent="0.25">
      <c r="A57" s="121" t="s">
        <v>246</v>
      </c>
      <c r="B57" s="121"/>
      <c r="C57" s="121"/>
      <c r="D57" s="46" t="s">
        <v>123</v>
      </c>
      <c r="E57" s="68"/>
      <c r="F57" s="43">
        <v>12968999.609999999</v>
      </c>
      <c r="H57" s="8"/>
      <c r="I57" s="8"/>
      <c r="J57" s="3"/>
      <c r="K57" s="9"/>
      <c r="L57" s="4"/>
    </row>
    <row r="58" spans="1:12" ht="31.5" customHeight="1" x14ac:dyDescent="0.25">
      <c r="A58" s="121" t="s">
        <v>125</v>
      </c>
      <c r="B58" s="121"/>
      <c r="C58" s="121"/>
      <c r="D58" s="46" t="s">
        <v>121</v>
      </c>
      <c r="E58" s="68"/>
      <c r="F58" s="43">
        <v>15291026.689999999</v>
      </c>
      <c r="H58" s="8"/>
      <c r="I58" s="8"/>
      <c r="J58" s="3"/>
      <c r="K58" s="9"/>
      <c r="L58" s="4"/>
    </row>
    <row r="59" spans="1:12" ht="31.5" customHeight="1" x14ac:dyDescent="0.25">
      <c r="A59" s="121" t="s">
        <v>126</v>
      </c>
      <c r="B59" s="121"/>
      <c r="C59" s="121"/>
      <c r="D59" s="46" t="s">
        <v>122</v>
      </c>
      <c r="E59" s="68"/>
      <c r="F59" s="43">
        <v>11572907.85</v>
      </c>
      <c r="H59" s="8"/>
      <c r="I59" s="8"/>
      <c r="J59" s="3"/>
      <c r="K59" s="9"/>
      <c r="L59" s="4"/>
    </row>
    <row r="60" spans="1:12" ht="31.5" customHeight="1" x14ac:dyDescent="0.25">
      <c r="A60" s="121" t="s">
        <v>247</v>
      </c>
      <c r="B60" s="121"/>
      <c r="C60" s="121"/>
      <c r="D60" s="46" t="s">
        <v>20</v>
      </c>
      <c r="E60" s="68"/>
      <c r="F60" s="43">
        <v>2853336.99</v>
      </c>
      <c r="H60" s="8"/>
      <c r="I60" s="8"/>
      <c r="J60" s="3"/>
      <c r="K60" s="9"/>
      <c r="L60" s="4"/>
    </row>
    <row r="61" spans="1:12" ht="31.5" customHeight="1" x14ac:dyDescent="0.25">
      <c r="A61" s="121" t="s">
        <v>41</v>
      </c>
      <c r="B61" s="121"/>
      <c r="C61" s="121"/>
      <c r="D61" s="46" t="s">
        <v>121</v>
      </c>
      <c r="E61" s="68"/>
      <c r="F61" s="43">
        <v>5244969.2</v>
      </c>
      <c r="H61" s="8"/>
      <c r="I61" s="8"/>
      <c r="J61" s="3"/>
      <c r="K61" s="9"/>
      <c r="L61" s="4"/>
    </row>
    <row r="62" spans="1:12" ht="31.5" customHeight="1" x14ac:dyDescent="0.25">
      <c r="A62" s="121" t="s">
        <v>42</v>
      </c>
      <c r="B62" s="121"/>
      <c r="C62" s="121"/>
      <c r="D62" s="46" t="s">
        <v>122</v>
      </c>
      <c r="E62" s="68"/>
      <c r="F62" s="43">
        <v>8122747.3700000001</v>
      </c>
      <c r="H62" s="8"/>
      <c r="I62" s="8"/>
      <c r="J62" s="3"/>
      <c r="K62" s="9"/>
      <c r="L62" s="4"/>
    </row>
    <row r="63" spans="1:12" ht="31.5" customHeight="1" x14ac:dyDescent="0.25">
      <c r="A63" s="121" t="s">
        <v>168</v>
      </c>
      <c r="B63" s="121"/>
      <c r="C63" s="121"/>
      <c r="D63" s="46" t="s">
        <v>121</v>
      </c>
      <c r="E63" s="68"/>
      <c r="F63" s="43">
        <v>5639924.0300000003</v>
      </c>
      <c r="H63" s="8"/>
      <c r="I63" s="8"/>
      <c r="J63" s="3"/>
      <c r="K63" s="9"/>
      <c r="L63" s="4"/>
    </row>
    <row r="64" spans="1:12" ht="31.5" customHeight="1" x14ac:dyDescent="0.25">
      <c r="A64" s="121" t="s">
        <v>169</v>
      </c>
      <c r="B64" s="121"/>
      <c r="C64" s="121"/>
      <c r="D64" s="46" t="s">
        <v>122</v>
      </c>
      <c r="E64" s="68"/>
      <c r="F64" s="43">
        <v>6748316.2300000004</v>
      </c>
      <c r="H64" s="8"/>
      <c r="I64" s="8"/>
      <c r="J64" s="3"/>
      <c r="K64" s="9"/>
      <c r="L64" s="4"/>
    </row>
    <row r="65" spans="1:12" ht="31.5" customHeight="1" x14ac:dyDescent="0.25">
      <c r="A65" s="121" t="s">
        <v>248</v>
      </c>
      <c r="B65" s="121"/>
      <c r="C65" s="121"/>
      <c r="D65" s="46" t="s">
        <v>20</v>
      </c>
      <c r="E65" s="68"/>
      <c r="F65" s="43">
        <v>2150433.5499999998</v>
      </c>
      <c r="H65" s="8"/>
      <c r="I65" s="8"/>
      <c r="J65" s="3"/>
      <c r="K65" s="9"/>
      <c r="L65" s="4"/>
    </row>
    <row r="66" spans="1:12" ht="31.5" customHeight="1" x14ac:dyDescent="0.25">
      <c r="A66" s="121" t="s">
        <v>36</v>
      </c>
      <c r="B66" s="121"/>
      <c r="C66" s="121"/>
      <c r="D66" s="46" t="s">
        <v>123</v>
      </c>
      <c r="E66" s="68"/>
      <c r="F66" s="43">
        <v>5131720.51</v>
      </c>
      <c r="H66" s="8"/>
      <c r="I66" s="8"/>
      <c r="J66" s="3"/>
      <c r="K66" s="9"/>
      <c r="L66" s="4"/>
    </row>
    <row r="67" spans="1:12" ht="31.5" customHeight="1" x14ac:dyDescent="0.25">
      <c r="A67" s="121" t="s">
        <v>37</v>
      </c>
      <c r="B67" s="121"/>
      <c r="C67" s="121"/>
      <c r="D67" s="46" t="s">
        <v>121</v>
      </c>
      <c r="E67" s="68"/>
      <c r="F67" s="43">
        <v>4944749.8099999996</v>
      </c>
      <c r="H67" s="8"/>
      <c r="I67" s="8"/>
      <c r="J67" s="3"/>
      <c r="K67" s="9"/>
      <c r="L67" s="4"/>
    </row>
    <row r="68" spans="1:12" ht="31.5" customHeight="1" x14ac:dyDescent="0.25">
      <c r="A68" s="121" t="s">
        <v>127</v>
      </c>
      <c r="B68" s="121"/>
      <c r="C68" s="121"/>
      <c r="D68" s="46" t="s">
        <v>122</v>
      </c>
      <c r="E68" s="68"/>
      <c r="F68" s="43">
        <v>4758725.2</v>
      </c>
      <c r="H68" s="8"/>
      <c r="I68" s="8"/>
      <c r="J68" s="3"/>
      <c r="K68" s="9"/>
      <c r="L68" s="4"/>
    </row>
    <row r="69" spans="1:12" ht="31.5" customHeight="1" x14ac:dyDescent="0.25">
      <c r="A69" s="121" t="s">
        <v>57</v>
      </c>
      <c r="B69" s="121"/>
      <c r="C69" s="121"/>
      <c r="D69" s="46" t="s">
        <v>123</v>
      </c>
      <c r="E69" s="68"/>
      <c r="F69" s="43">
        <v>8341537.04</v>
      </c>
      <c r="H69" s="8"/>
      <c r="I69" s="8"/>
      <c r="J69" s="3"/>
      <c r="K69" s="9"/>
      <c r="L69" s="4"/>
    </row>
    <row r="70" spans="1:12" ht="31.5" customHeight="1" x14ac:dyDescent="0.25">
      <c r="A70" s="121" t="s">
        <v>58</v>
      </c>
      <c r="B70" s="121"/>
      <c r="C70" s="121"/>
      <c r="D70" s="46" t="s">
        <v>121</v>
      </c>
      <c r="E70" s="68"/>
      <c r="F70" s="43">
        <v>7000294.0800000001</v>
      </c>
      <c r="H70" s="8"/>
      <c r="I70" s="8"/>
      <c r="J70" s="3"/>
      <c r="K70" s="9"/>
      <c r="L70" s="4"/>
    </row>
    <row r="71" spans="1:12" ht="31.5" customHeight="1" x14ac:dyDescent="0.25">
      <c r="A71" s="121" t="s">
        <v>59</v>
      </c>
      <c r="B71" s="121"/>
      <c r="C71" s="121"/>
      <c r="D71" s="46" t="s">
        <v>122</v>
      </c>
      <c r="E71" s="68"/>
      <c r="F71" s="43">
        <v>10152351.789999999</v>
      </c>
      <c r="H71" s="8"/>
      <c r="I71" s="8"/>
      <c r="J71" s="11"/>
      <c r="K71" s="9"/>
      <c r="L71" s="4"/>
    </row>
    <row r="72" spans="1:12" ht="31.5" customHeight="1" x14ac:dyDescent="0.25">
      <c r="A72" s="121" t="s">
        <v>181</v>
      </c>
      <c r="B72" s="121"/>
      <c r="C72" s="121"/>
      <c r="D72" s="46" t="s">
        <v>121</v>
      </c>
      <c r="E72" s="68"/>
      <c r="F72" s="43">
        <v>4050760.18</v>
      </c>
      <c r="H72" s="8"/>
      <c r="I72" s="8"/>
      <c r="J72" s="11"/>
      <c r="K72" s="9"/>
      <c r="L72" s="4"/>
    </row>
    <row r="73" spans="1:12" ht="31.5" customHeight="1" x14ac:dyDescent="0.25">
      <c r="A73" s="121" t="s">
        <v>60</v>
      </c>
      <c r="B73" s="121"/>
      <c r="C73" s="121"/>
      <c r="D73" s="46" t="s">
        <v>122</v>
      </c>
      <c r="E73" s="68"/>
      <c r="F73" s="43">
        <v>12732724.609999999</v>
      </c>
      <c r="H73" s="8"/>
      <c r="I73" s="8"/>
      <c r="J73" s="11"/>
      <c r="K73" s="9"/>
      <c r="L73" s="4"/>
    </row>
    <row r="74" spans="1:12" ht="31.5" customHeight="1" x14ac:dyDescent="0.25">
      <c r="A74" s="121" t="s">
        <v>124</v>
      </c>
      <c r="B74" s="121"/>
      <c r="C74" s="121"/>
      <c r="D74" s="46" t="s">
        <v>121</v>
      </c>
      <c r="E74" s="68"/>
      <c r="F74" s="43">
        <v>6710540.7400000002</v>
      </c>
      <c r="H74" s="8"/>
      <c r="I74" s="8"/>
      <c r="J74" s="11"/>
      <c r="K74" s="9"/>
      <c r="L74" s="4"/>
    </row>
    <row r="75" spans="1:12" ht="31.5" customHeight="1" x14ac:dyDescent="0.25">
      <c r="A75" s="121" t="s">
        <v>250</v>
      </c>
      <c r="B75" s="121"/>
      <c r="C75" s="121"/>
      <c r="D75" s="46" t="s">
        <v>122</v>
      </c>
      <c r="E75" s="68"/>
      <c r="F75" s="43">
        <v>7673285.2000000002</v>
      </c>
      <c r="H75" s="8"/>
      <c r="I75" s="8"/>
      <c r="J75" s="11"/>
      <c r="K75" s="9"/>
      <c r="L75" s="4"/>
    </row>
    <row r="76" spans="1:12" ht="31.5" customHeight="1" x14ac:dyDescent="0.25">
      <c r="A76" s="121" t="s">
        <v>249</v>
      </c>
      <c r="B76" s="121"/>
      <c r="C76" s="121"/>
      <c r="D76" s="46" t="s">
        <v>121</v>
      </c>
      <c r="E76" s="68"/>
      <c r="F76" s="43">
        <v>2828290.43</v>
      </c>
      <c r="H76" s="8"/>
      <c r="I76" s="8"/>
      <c r="J76" s="11"/>
      <c r="K76" s="9"/>
      <c r="L76" s="4"/>
    </row>
    <row r="77" spans="1:12" ht="31.5" customHeight="1" x14ac:dyDescent="0.25">
      <c r="A77" s="121" t="s">
        <v>206</v>
      </c>
      <c r="B77" s="121"/>
      <c r="C77" s="121"/>
      <c r="D77" s="46" t="s">
        <v>122</v>
      </c>
      <c r="E77" s="68"/>
      <c r="F77" s="43">
        <v>11243424.51</v>
      </c>
      <c r="H77" s="8"/>
      <c r="I77" s="8"/>
      <c r="J77" s="11"/>
      <c r="K77" s="9"/>
      <c r="L77" s="4"/>
    </row>
    <row r="78" spans="1:12" ht="31.5" customHeight="1" x14ac:dyDescent="0.25">
      <c r="A78" s="121" t="s">
        <v>251</v>
      </c>
      <c r="B78" s="121"/>
      <c r="C78" s="121"/>
      <c r="D78" s="46" t="s">
        <v>135</v>
      </c>
      <c r="E78" s="68"/>
      <c r="F78" s="43">
        <v>11664021.039999999</v>
      </c>
      <c r="H78" s="8"/>
      <c r="I78" s="8"/>
      <c r="J78" s="11"/>
      <c r="K78" s="9"/>
      <c r="L78" s="4"/>
    </row>
    <row r="79" spans="1:12" ht="30.75" customHeight="1" x14ac:dyDescent="0.25">
      <c r="A79" s="121" t="s">
        <v>207</v>
      </c>
      <c r="B79" s="121"/>
      <c r="C79" s="121"/>
      <c r="D79" s="46" t="s">
        <v>122</v>
      </c>
      <c r="E79" s="73"/>
      <c r="F79" s="43">
        <v>5774009.3099999996</v>
      </c>
      <c r="H79" s="8"/>
      <c r="I79" s="8"/>
      <c r="J79" s="11"/>
      <c r="K79" s="9"/>
      <c r="L79" s="4"/>
    </row>
    <row r="80" spans="1:12" ht="31.5" customHeight="1" thickBot="1" x14ac:dyDescent="0.3">
      <c r="A80" s="122" t="s">
        <v>252</v>
      </c>
      <c r="B80" s="122"/>
      <c r="C80" s="122"/>
      <c r="D80" s="49" t="s">
        <v>122</v>
      </c>
      <c r="E80" s="55"/>
      <c r="F80" s="43">
        <v>20164492.120000001</v>
      </c>
      <c r="H80" s="8"/>
      <c r="I80" s="8"/>
      <c r="J80" s="11"/>
      <c r="K80" s="9"/>
      <c r="L80" s="4"/>
    </row>
    <row r="81" spans="1:12" ht="31.5" customHeight="1" thickBot="1" x14ac:dyDescent="0.3">
      <c r="A81" s="58" t="s">
        <v>318</v>
      </c>
      <c r="B81" s="59"/>
      <c r="C81" s="59"/>
      <c r="D81" s="59"/>
      <c r="E81" s="60"/>
      <c r="F81" s="114"/>
      <c r="H81" s="8"/>
      <c r="I81" s="8"/>
      <c r="J81" s="11"/>
      <c r="K81" s="9"/>
      <c r="L81" s="4"/>
    </row>
    <row r="82" spans="1:12" ht="31.5" customHeight="1" x14ac:dyDescent="0.25">
      <c r="A82" s="123" t="s">
        <v>43</v>
      </c>
      <c r="B82" s="123"/>
      <c r="C82" s="123"/>
      <c r="D82" s="50" t="s">
        <v>20</v>
      </c>
      <c r="E82" s="72" t="s">
        <v>139</v>
      </c>
      <c r="F82" s="43">
        <v>9349105.3900000006</v>
      </c>
      <c r="H82" s="56"/>
      <c r="I82" s="56"/>
      <c r="J82" s="3"/>
    </row>
    <row r="83" spans="1:12" ht="31.5" customHeight="1" x14ac:dyDescent="0.25">
      <c r="A83" s="121" t="s">
        <v>44</v>
      </c>
      <c r="B83" s="121"/>
      <c r="C83" s="121"/>
      <c r="D83" s="46" t="s">
        <v>123</v>
      </c>
      <c r="E83" s="57"/>
      <c r="F83" s="43">
        <v>7271859.2000000002</v>
      </c>
      <c r="H83" s="56"/>
      <c r="I83" s="56"/>
      <c r="J83" s="3"/>
    </row>
    <row r="84" spans="1:12" ht="31.5" customHeight="1" x14ac:dyDescent="0.25">
      <c r="A84" s="121" t="s">
        <v>45</v>
      </c>
      <c r="B84" s="121"/>
      <c r="C84" s="121"/>
      <c r="D84" s="46" t="s">
        <v>121</v>
      </c>
      <c r="E84" s="57"/>
      <c r="F84" s="43">
        <v>7541625.9199999999</v>
      </c>
      <c r="H84" s="56"/>
      <c r="I84" s="56"/>
      <c r="J84" s="3"/>
    </row>
    <row r="85" spans="1:12" ht="31.5" customHeight="1" x14ac:dyDescent="0.25">
      <c r="A85" s="121" t="s">
        <v>46</v>
      </c>
      <c r="B85" s="121"/>
      <c r="C85" s="121"/>
      <c r="D85" s="46" t="s">
        <v>122</v>
      </c>
      <c r="E85" s="57"/>
      <c r="F85" s="43">
        <v>7417942.54</v>
      </c>
      <c r="H85" s="56"/>
      <c r="I85" s="56"/>
      <c r="J85" s="3"/>
    </row>
    <row r="86" spans="1:12" ht="31.5" customHeight="1" x14ac:dyDescent="0.25">
      <c r="A86" s="121" t="s">
        <v>47</v>
      </c>
      <c r="B86" s="121"/>
      <c r="C86" s="121"/>
      <c r="D86" s="46" t="s">
        <v>136</v>
      </c>
      <c r="E86" s="57"/>
      <c r="F86" s="43"/>
      <c r="H86" s="56"/>
      <c r="I86" s="56"/>
      <c r="J86" s="3"/>
    </row>
    <row r="87" spans="1:12" ht="31.5" customHeight="1" x14ac:dyDescent="0.25">
      <c r="A87" s="121" t="s">
        <v>48</v>
      </c>
      <c r="B87" s="121"/>
      <c r="C87" s="121"/>
      <c r="D87" s="46" t="s">
        <v>137</v>
      </c>
      <c r="E87" s="57"/>
      <c r="F87" s="43">
        <v>14420092.18</v>
      </c>
      <c r="H87" s="56"/>
      <c r="I87" s="56"/>
      <c r="J87" s="3"/>
    </row>
    <row r="88" spans="1:12" ht="31.5" customHeight="1" x14ac:dyDescent="0.25">
      <c r="A88" s="121" t="s">
        <v>49</v>
      </c>
      <c r="B88" s="121"/>
      <c r="C88" s="121"/>
      <c r="D88" s="46" t="s">
        <v>138</v>
      </c>
      <c r="E88" s="57"/>
      <c r="F88" s="43">
        <v>19582392.16</v>
      </c>
      <c r="H88" s="56"/>
      <c r="I88" s="56"/>
      <c r="J88" s="3"/>
    </row>
    <row r="89" spans="1:12" ht="31.5" customHeight="1" x14ac:dyDescent="0.25">
      <c r="A89" s="121" t="s">
        <v>61</v>
      </c>
      <c r="B89" s="121"/>
      <c r="C89" s="121"/>
      <c r="D89" s="46" t="s">
        <v>121</v>
      </c>
      <c r="E89" s="57"/>
      <c r="F89" s="43">
        <v>12965236.49</v>
      </c>
      <c r="H89" s="56"/>
      <c r="I89" s="56"/>
      <c r="J89" s="3"/>
    </row>
    <row r="90" spans="1:12" ht="31.5" customHeight="1" x14ac:dyDescent="0.25">
      <c r="A90" s="121" t="s">
        <v>62</v>
      </c>
      <c r="B90" s="121"/>
      <c r="C90" s="121"/>
      <c r="D90" s="46" t="s">
        <v>122</v>
      </c>
      <c r="E90" s="57"/>
      <c r="F90" s="43">
        <v>12076885.48</v>
      </c>
      <c r="H90" s="56"/>
      <c r="I90" s="56"/>
      <c r="J90" s="3"/>
    </row>
    <row r="91" spans="1:12" ht="31.5" customHeight="1" x14ac:dyDescent="0.25">
      <c r="A91" s="121" t="s">
        <v>63</v>
      </c>
      <c r="B91" s="121"/>
      <c r="C91" s="121"/>
      <c r="D91" s="46" t="s">
        <v>135</v>
      </c>
      <c r="E91" s="57"/>
      <c r="F91" s="43"/>
      <c r="H91" s="56"/>
      <c r="I91" s="56"/>
      <c r="J91" s="3"/>
    </row>
    <row r="92" spans="1:12" ht="31.5" customHeight="1" x14ac:dyDescent="0.25">
      <c r="A92" s="121" t="s">
        <v>253</v>
      </c>
      <c r="B92" s="121"/>
      <c r="C92" s="121"/>
      <c r="D92" s="46" t="s">
        <v>136</v>
      </c>
      <c r="E92" s="57"/>
      <c r="F92" s="43">
        <v>10480368.789999999</v>
      </c>
      <c r="H92" s="56"/>
      <c r="I92" s="56"/>
      <c r="J92" s="3"/>
    </row>
    <row r="93" spans="1:12" ht="31.5" customHeight="1" x14ac:dyDescent="0.25">
      <c r="A93" s="121" t="s">
        <v>64</v>
      </c>
      <c r="B93" s="121"/>
      <c r="C93" s="121"/>
      <c r="D93" s="46" t="s">
        <v>137</v>
      </c>
      <c r="E93" s="57"/>
      <c r="F93" s="43">
        <v>24645712.120000001</v>
      </c>
      <c r="H93" s="56"/>
      <c r="I93" s="56"/>
      <c r="J93" s="3"/>
    </row>
    <row r="94" spans="1:12" ht="31.5" customHeight="1" x14ac:dyDescent="0.25">
      <c r="A94" s="121" t="s">
        <v>65</v>
      </c>
      <c r="B94" s="121"/>
      <c r="C94" s="121"/>
      <c r="D94" s="46" t="s">
        <v>138</v>
      </c>
      <c r="E94" s="57"/>
      <c r="F94" s="43">
        <v>13235445.550000001</v>
      </c>
      <c r="H94" s="56"/>
      <c r="I94" s="56"/>
      <c r="J94" s="3"/>
    </row>
    <row r="95" spans="1:12" ht="31.5" customHeight="1" x14ac:dyDescent="0.25">
      <c r="A95" s="121" t="s">
        <v>170</v>
      </c>
      <c r="B95" s="121"/>
      <c r="C95" s="121"/>
      <c r="D95" s="46" t="s">
        <v>123</v>
      </c>
      <c r="E95" s="57"/>
      <c r="F95" s="43">
        <v>15896820.529999999</v>
      </c>
      <c r="H95" s="56"/>
      <c r="I95" s="56"/>
      <c r="J95" s="3"/>
    </row>
    <row r="96" spans="1:12" ht="31.5" customHeight="1" x14ac:dyDescent="0.25">
      <c r="A96" s="121" t="s">
        <v>140</v>
      </c>
      <c r="B96" s="121"/>
      <c r="C96" s="121"/>
      <c r="D96" s="46" t="s">
        <v>121</v>
      </c>
      <c r="E96" s="57"/>
      <c r="F96" s="43">
        <v>14209192.460000001</v>
      </c>
      <c r="H96" s="56"/>
      <c r="I96" s="56"/>
      <c r="J96" s="3"/>
    </row>
    <row r="97" spans="1:10" ht="31.5" customHeight="1" x14ac:dyDescent="0.25">
      <c r="A97" s="121" t="s">
        <v>171</v>
      </c>
      <c r="B97" s="121"/>
      <c r="C97" s="121"/>
      <c r="D97" s="46" t="s">
        <v>122</v>
      </c>
      <c r="E97" s="57"/>
      <c r="F97" s="43">
        <v>7745687.2999999998</v>
      </c>
      <c r="H97" s="56"/>
      <c r="I97" s="56"/>
      <c r="J97" s="3"/>
    </row>
    <row r="98" spans="1:10" ht="31.5" customHeight="1" x14ac:dyDescent="0.25">
      <c r="A98" s="121" t="s">
        <v>172</v>
      </c>
      <c r="B98" s="121"/>
      <c r="C98" s="121"/>
      <c r="D98" s="46" t="s">
        <v>137</v>
      </c>
      <c r="E98" s="57"/>
      <c r="F98" s="43">
        <v>11219158.01</v>
      </c>
      <c r="H98" s="56"/>
      <c r="I98" s="56"/>
      <c r="J98" s="3"/>
    </row>
    <row r="99" spans="1:10" ht="31.5" customHeight="1" x14ac:dyDescent="0.25">
      <c r="A99" s="121" t="s">
        <v>173</v>
      </c>
      <c r="B99" s="121"/>
      <c r="C99" s="121"/>
      <c r="D99" s="46" t="s">
        <v>122</v>
      </c>
      <c r="E99" s="57"/>
      <c r="F99" s="43">
        <v>16832194.050000001</v>
      </c>
      <c r="H99" s="56"/>
      <c r="I99" s="56"/>
      <c r="J99" s="3"/>
    </row>
    <row r="100" spans="1:10" ht="31.5" customHeight="1" x14ac:dyDescent="0.25">
      <c r="A100" s="121" t="s">
        <v>254</v>
      </c>
      <c r="B100" s="121"/>
      <c r="C100" s="121"/>
      <c r="D100" s="46" t="s">
        <v>136</v>
      </c>
      <c r="E100" s="57"/>
      <c r="F100" s="43">
        <v>37359684.170000002</v>
      </c>
      <c r="H100" s="56"/>
      <c r="I100" s="56"/>
      <c r="J100" s="3"/>
    </row>
    <row r="101" spans="1:10" ht="31.5" customHeight="1" x14ac:dyDescent="0.25">
      <c r="A101" s="121" t="s">
        <v>255</v>
      </c>
      <c r="B101" s="121"/>
      <c r="C101" s="121"/>
      <c r="D101" s="46" t="s">
        <v>137</v>
      </c>
      <c r="E101" s="57"/>
      <c r="F101" s="43">
        <v>33603927.030000001</v>
      </c>
      <c r="H101" s="56"/>
      <c r="I101" s="56"/>
      <c r="J101" s="3"/>
    </row>
    <row r="102" spans="1:10" ht="31.5" customHeight="1" x14ac:dyDescent="0.25">
      <c r="A102" s="121" t="s">
        <v>174</v>
      </c>
      <c r="B102" s="121"/>
      <c r="C102" s="121"/>
      <c r="D102" s="46" t="s">
        <v>121</v>
      </c>
      <c r="E102" s="57"/>
      <c r="F102" s="43"/>
      <c r="H102" s="56"/>
      <c r="I102" s="56"/>
      <c r="J102" s="3"/>
    </row>
    <row r="103" spans="1:10" ht="31.5" customHeight="1" x14ac:dyDescent="0.25">
      <c r="A103" s="121" t="s">
        <v>175</v>
      </c>
      <c r="B103" s="121"/>
      <c r="C103" s="121"/>
      <c r="D103" s="46" t="s">
        <v>122</v>
      </c>
      <c r="E103" s="57"/>
      <c r="F103" s="43">
        <v>6773439.3300000001</v>
      </c>
      <c r="H103" s="56"/>
      <c r="I103" s="56"/>
      <c r="J103" s="3"/>
    </row>
    <row r="104" spans="1:10" ht="31.5" customHeight="1" x14ac:dyDescent="0.25">
      <c r="A104" s="121" t="s">
        <v>208</v>
      </c>
      <c r="B104" s="121"/>
      <c r="C104" s="121"/>
      <c r="D104" s="46" t="s">
        <v>209</v>
      </c>
      <c r="E104" s="57"/>
      <c r="F104" s="43"/>
      <c r="H104" s="56"/>
      <c r="I104" s="56"/>
      <c r="J104" s="3"/>
    </row>
    <row r="105" spans="1:10" ht="31.5" customHeight="1" x14ac:dyDescent="0.25">
      <c r="A105" s="121" t="s">
        <v>50</v>
      </c>
      <c r="B105" s="121"/>
      <c r="C105" s="121"/>
      <c r="D105" s="46" t="s">
        <v>20</v>
      </c>
      <c r="E105" s="57"/>
      <c r="F105" s="43"/>
      <c r="H105" s="56"/>
      <c r="I105" s="56"/>
      <c r="J105" s="3"/>
    </row>
    <row r="106" spans="1:10" ht="31.5" customHeight="1" x14ac:dyDescent="0.25">
      <c r="A106" s="121" t="s">
        <v>51</v>
      </c>
      <c r="B106" s="121"/>
      <c r="C106" s="121"/>
      <c r="D106" s="46" t="s">
        <v>123</v>
      </c>
      <c r="E106" s="57"/>
      <c r="F106" s="43">
        <v>2577824.5499999998</v>
      </c>
      <c r="H106" s="56"/>
      <c r="I106" s="56"/>
      <c r="J106" s="3"/>
    </row>
    <row r="107" spans="1:10" ht="31.5" customHeight="1" x14ac:dyDescent="0.25">
      <c r="A107" s="121" t="s">
        <v>52</v>
      </c>
      <c r="B107" s="121"/>
      <c r="C107" s="121"/>
      <c r="D107" s="46" t="s">
        <v>121</v>
      </c>
      <c r="E107" s="57"/>
      <c r="F107" s="43">
        <v>13061455.98</v>
      </c>
      <c r="H107" s="56"/>
      <c r="I107" s="56"/>
      <c r="J107" s="3"/>
    </row>
    <row r="108" spans="1:10" ht="31.5" customHeight="1" x14ac:dyDescent="0.25">
      <c r="A108" s="121" t="s">
        <v>256</v>
      </c>
      <c r="B108" s="121"/>
      <c r="C108" s="121"/>
      <c r="D108" s="46" t="s">
        <v>122</v>
      </c>
      <c r="E108" s="57"/>
      <c r="F108" s="43">
        <v>3135124.42</v>
      </c>
      <c r="H108" s="56"/>
      <c r="I108" s="56"/>
      <c r="J108" s="3"/>
    </row>
    <row r="109" spans="1:10" ht="31.5" customHeight="1" x14ac:dyDescent="0.25">
      <c r="A109" s="121" t="s">
        <v>176</v>
      </c>
      <c r="B109" s="121"/>
      <c r="C109" s="121"/>
      <c r="D109" s="46" t="s">
        <v>137</v>
      </c>
      <c r="E109" s="57"/>
      <c r="F109" s="43">
        <v>11539214.52</v>
      </c>
      <c r="H109" s="56"/>
      <c r="I109" s="56"/>
      <c r="J109" s="3"/>
    </row>
    <row r="110" spans="1:10" ht="31.5" customHeight="1" x14ac:dyDescent="0.25">
      <c r="A110" s="121" t="s">
        <v>177</v>
      </c>
      <c r="B110" s="121"/>
      <c r="C110" s="121"/>
      <c r="D110" s="46" t="s">
        <v>121</v>
      </c>
      <c r="E110" s="57"/>
      <c r="F110" s="43">
        <v>17425428.370000001</v>
      </c>
      <c r="H110" s="56"/>
      <c r="I110" s="56"/>
      <c r="J110" s="3"/>
    </row>
    <row r="111" spans="1:10" ht="31.5" customHeight="1" x14ac:dyDescent="0.25">
      <c r="A111" s="121" t="s">
        <v>178</v>
      </c>
      <c r="B111" s="121"/>
      <c r="C111" s="121"/>
      <c r="D111" s="46" t="s">
        <v>122</v>
      </c>
      <c r="E111" s="57"/>
      <c r="F111" s="43">
        <v>12628681.460000001</v>
      </c>
      <c r="H111" s="56"/>
      <c r="I111" s="56"/>
      <c r="J111" s="3"/>
    </row>
    <row r="112" spans="1:10" ht="31.5" customHeight="1" x14ac:dyDescent="0.25">
      <c r="A112" s="121" t="s">
        <v>210</v>
      </c>
      <c r="B112" s="121"/>
      <c r="C112" s="121"/>
      <c r="D112" s="46" t="s">
        <v>209</v>
      </c>
      <c r="E112" s="57"/>
      <c r="F112" s="43"/>
      <c r="H112" s="56"/>
      <c r="I112" s="56"/>
      <c r="J112" s="3"/>
    </row>
    <row r="113" spans="1:10" ht="31.5" customHeight="1" x14ac:dyDescent="0.25">
      <c r="A113" s="121" t="s">
        <v>257</v>
      </c>
      <c r="B113" s="121"/>
      <c r="C113" s="121"/>
      <c r="D113" s="46" t="s">
        <v>121</v>
      </c>
      <c r="E113" s="57"/>
      <c r="F113" s="43">
        <v>8029445.71</v>
      </c>
      <c r="H113" s="56"/>
      <c r="I113" s="56"/>
      <c r="J113" s="3"/>
    </row>
    <row r="114" spans="1:10" ht="31.5" customHeight="1" x14ac:dyDescent="0.25">
      <c r="A114" s="121" t="s">
        <v>258</v>
      </c>
      <c r="B114" s="121"/>
      <c r="C114" s="121"/>
      <c r="D114" s="46" t="s">
        <v>122</v>
      </c>
      <c r="E114" s="57"/>
      <c r="F114" s="43">
        <v>8829385.5899999999</v>
      </c>
      <c r="H114" s="56"/>
      <c r="I114" s="56"/>
      <c r="J114" s="3"/>
    </row>
    <row r="115" spans="1:10" ht="31.5" customHeight="1" x14ac:dyDescent="0.25">
      <c r="A115" s="121" t="s">
        <v>179</v>
      </c>
      <c r="B115" s="121"/>
      <c r="C115" s="121"/>
      <c r="D115" s="46" t="s">
        <v>137</v>
      </c>
      <c r="E115" s="57"/>
      <c r="F115" s="43">
        <v>41467846.630000003</v>
      </c>
      <c r="H115" s="56"/>
      <c r="I115" s="56"/>
      <c r="J115" s="3"/>
    </row>
    <row r="116" spans="1:10" ht="31.5" customHeight="1" x14ac:dyDescent="0.25">
      <c r="A116" s="121" t="s">
        <v>53</v>
      </c>
      <c r="B116" s="121"/>
      <c r="C116" s="121"/>
      <c r="D116" s="46" t="s">
        <v>20</v>
      </c>
      <c r="E116" s="57"/>
      <c r="F116" s="43">
        <v>3519503.13</v>
      </c>
      <c r="H116" s="56"/>
      <c r="I116" s="56"/>
      <c r="J116" s="3"/>
    </row>
    <row r="117" spans="1:10" ht="31.5" customHeight="1" x14ac:dyDescent="0.25">
      <c r="A117" s="121" t="s">
        <v>54</v>
      </c>
      <c r="B117" s="121"/>
      <c r="C117" s="121"/>
      <c r="D117" s="46" t="s">
        <v>123</v>
      </c>
      <c r="E117" s="57"/>
      <c r="F117" s="43">
        <v>4075645.33</v>
      </c>
      <c r="H117" s="56"/>
      <c r="I117" s="56"/>
      <c r="J117" s="3"/>
    </row>
    <row r="118" spans="1:10" ht="31.5" customHeight="1" x14ac:dyDescent="0.25">
      <c r="A118" s="121" t="s">
        <v>55</v>
      </c>
      <c r="B118" s="121"/>
      <c r="C118" s="121"/>
      <c r="D118" s="46" t="s">
        <v>121</v>
      </c>
      <c r="E118" s="57"/>
      <c r="F118" s="43">
        <v>5578479.7599999998</v>
      </c>
      <c r="H118" s="56"/>
      <c r="I118" s="56"/>
      <c r="J118" s="3"/>
    </row>
    <row r="119" spans="1:10" ht="31.5" customHeight="1" x14ac:dyDescent="0.25">
      <c r="A119" s="121" t="s">
        <v>56</v>
      </c>
      <c r="B119" s="121"/>
      <c r="C119" s="121"/>
      <c r="D119" s="46" t="s">
        <v>122</v>
      </c>
      <c r="E119" s="57"/>
      <c r="F119" s="43">
        <v>7166326.4100000001</v>
      </c>
      <c r="H119" s="56"/>
      <c r="I119" s="56"/>
      <c r="J119" s="3"/>
    </row>
    <row r="120" spans="1:10" ht="31.5" customHeight="1" x14ac:dyDescent="0.25">
      <c r="A120" s="121" t="s">
        <v>180</v>
      </c>
      <c r="B120" s="121"/>
      <c r="C120" s="121"/>
      <c r="D120" s="46" t="s">
        <v>20</v>
      </c>
      <c r="E120" s="57"/>
      <c r="F120" s="43">
        <v>14081352.199999999</v>
      </c>
      <c r="H120" s="56"/>
      <c r="I120" s="56"/>
      <c r="J120" s="3"/>
    </row>
    <row r="121" spans="1:10" ht="31.5" customHeight="1" x14ac:dyDescent="0.25">
      <c r="A121" s="121" t="s">
        <v>57</v>
      </c>
      <c r="B121" s="121"/>
      <c r="C121" s="121"/>
      <c r="D121" s="46" t="s">
        <v>123</v>
      </c>
      <c r="E121" s="57"/>
      <c r="F121" s="43">
        <v>7673267.8099999996</v>
      </c>
      <c r="H121" s="56"/>
      <c r="I121" s="56"/>
      <c r="J121" s="3"/>
    </row>
    <row r="122" spans="1:10" ht="31.5" customHeight="1" x14ac:dyDescent="0.25">
      <c r="A122" s="121" t="s">
        <v>58</v>
      </c>
      <c r="B122" s="121"/>
      <c r="C122" s="121"/>
      <c r="D122" s="46" t="s">
        <v>121</v>
      </c>
      <c r="E122" s="57"/>
      <c r="F122" s="43">
        <v>10243866.550000001</v>
      </c>
      <c r="H122" s="56"/>
      <c r="I122" s="56"/>
      <c r="J122" s="3"/>
    </row>
    <row r="123" spans="1:10" ht="31.5" customHeight="1" x14ac:dyDescent="0.25">
      <c r="A123" s="121" t="s">
        <v>59</v>
      </c>
      <c r="B123" s="121"/>
      <c r="C123" s="121"/>
      <c r="D123" s="46" t="s">
        <v>122</v>
      </c>
      <c r="E123" s="57"/>
      <c r="F123" s="43">
        <v>12824074.710000001</v>
      </c>
      <c r="H123" s="56"/>
      <c r="I123" s="56"/>
      <c r="J123" s="3"/>
    </row>
    <row r="124" spans="1:10" ht="31.5" customHeight="1" x14ac:dyDescent="0.25">
      <c r="A124" s="121" t="s">
        <v>211</v>
      </c>
      <c r="B124" s="121"/>
      <c r="C124" s="121"/>
      <c r="D124" s="46" t="s">
        <v>122</v>
      </c>
      <c r="E124" s="57"/>
      <c r="F124" s="43">
        <v>15279496.130000001</v>
      </c>
      <c r="H124" s="56"/>
      <c r="I124" s="56"/>
      <c r="J124" s="3"/>
    </row>
    <row r="125" spans="1:10" ht="31.5" customHeight="1" x14ac:dyDescent="0.25">
      <c r="A125" s="121" t="s">
        <v>212</v>
      </c>
      <c r="B125" s="121"/>
      <c r="C125" s="121"/>
      <c r="D125" s="46" t="s">
        <v>123</v>
      </c>
      <c r="E125" s="57"/>
      <c r="F125" s="43">
        <v>20789497.43</v>
      </c>
      <c r="H125" s="56"/>
      <c r="I125" s="56"/>
      <c r="J125" s="3"/>
    </row>
    <row r="126" spans="1:10" ht="31.5" customHeight="1" x14ac:dyDescent="0.25">
      <c r="A126" s="121" t="s">
        <v>181</v>
      </c>
      <c r="B126" s="121"/>
      <c r="C126" s="121"/>
      <c r="D126" s="46" t="s">
        <v>121</v>
      </c>
      <c r="E126" s="57"/>
      <c r="F126" s="43">
        <v>21383531.800000001</v>
      </c>
      <c r="H126" s="56"/>
      <c r="I126" s="56"/>
      <c r="J126" s="3"/>
    </row>
    <row r="127" spans="1:10" ht="31.5" customHeight="1" x14ac:dyDescent="0.25">
      <c r="A127" s="121" t="s">
        <v>60</v>
      </c>
      <c r="B127" s="121"/>
      <c r="C127" s="121"/>
      <c r="D127" s="46" t="s">
        <v>122</v>
      </c>
      <c r="E127" s="57"/>
      <c r="F127" s="43">
        <v>20363766.890000001</v>
      </c>
      <c r="H127" s="56"/>
      <c r="I127" s="56"/>
      <c r="J127" s="3"/>
    </row>
    <row r="128" spans="1:10" ht="31.5" customHeight="1" thickBot="1" x14ac:dyDescent="0.3">
      <c r="A128" s="122" t="s">
        <v>259</v>
      </c>
      <c r="B128" s="122"/>
      <c r="C128" s="122"/>
      <c r="D128" s="49" t="s">
        <v>122</v>
      </c>
      <c r="E128" s="45"/>
      <c r="F128" s="43">
        <v>5863764.7400000002</v>
      </c>
      <c r="H128" s="56"/>
      <c r="I128" s="56"/>
      <c r="J128" s="3"/>
    </row>
    <row r="129" spans="1:10" ht="31.5" customHeight="1" thickBot="1" x14ac:dyDescent="0.3">
      <c r="A129" s="58" t="s">
        <v>317</v>
      </c>
      <c r="B129" s="59"/>
      <c r="C129" s="59"/>
      <c r="D129" s="59"/>
      <c r="E129" s="60"/>
      <c r="F129" s="114"/>
      <c r="H129" s="8"/>
      <c r="I129" s="8"/>
      <c r="J129" s="56"/>
    </row>
    <row r="130" spans="1:10" ht="31.5" customHeight="1" x14ac:dyDescent="0.25">
      <c r="A130" s="123" t="s">
        <v>260</v>
      </c>
      <c r="B130" s="123"/>
      <c r="C130" s="123"/>
      <c r="D130" s="50" t="s">
        <v>122</v>
      </c>
      <c r="E130" s="55"/>
      <c r="F130" s="28">
        <v>11255805.27</v>
      </c>
      <c r="H130" s="8"/>
      <c r="I130" s="8"/>
      <c r="J130" s="56"/>
    </row>
    <row r="131" spans="1:10" ht="31.5" customHeight="1" x14ac:dyDescent="0.25">
      <c r="A131" s="121" t="s">
        <v>61</v>
      </c>
      <c r="B131" s="121"/>
      <c r="C131" s="121"/>
      <c r="D131" s="46" t="s">
        <v>121</v>
      </c>
      <c r="E131" s="55"/>
      <c r="F131" s="28">
        <v>14116718.85</v>
      </c>
      <c r="H131" s="8"/>
      <c r="I131" s="8"/>
      <c r="J131" s="56"/>
    </row>
    <row r="132" spans="1:10" ht="31.5" customHeight="1" x14ac:dyDescent="0.25">
      <c r="A132" s="121" t="s">
        <v>62</v>
      </c>
      <c r="B132" s="121"/>
      <c r="C132" s="121"/>
      <c r="D132" s="46" t="s">
        <v>122</v>
      </c>
      <c r="E132" s="68" t="s">
        <v>66</v>
      </c>
      <c r="F132" s="28">
        <v>22901596.969999999</v>
      </c>
      <c r="H132" s="8"/>
      <c r="I132" s="8"/>
      <c r="J132" s="56"/>
    </row>
    <row r="133" spans="1:10" ht="31.5" customHeight="1" x14ac:dyDescent="0.25">
      <c r="A133" s="121" t="s">
        <v>65</v>
      </c>
      <c r="B133" s="121"/>
      <c r="C133" s="121"/>
      <c r="D133" s="46" t="s">
        <v>138</v>
      </c>
      <c r="E133" s="68"/>
      <c r="F133" s="28">
        <v>9907469.6600000001</v>
      </c>
      <c r="H133" s="8"/>
      <c r="I133" s="8"/>
      <c r="J133" s="56"/>
    </row>
    <row r="134" spans="1:10" ht="31.5" customHeight="1" x14ac:dyDescent="0.25">
      <c r="A134" s="121" t="s">
        <v>140</v>
      </c>
      <c r="B134" s="121"/>
      <c r="C134" s="121"/>
      <c r="D134" s="46" t="s">
        <v>121</v>
      </c>
      <c r="E134" s="68"/>
      <c r="F134" s="28">
        <v>19714526.859999999</v>
      </c>
      <c r="H134" s="8"/>
      <c r="I134" s="8"/>
      <c r="J134" s="56"/>
    </row>
    <row r="135" spans="1:10" ht="31.5" customHeight="1" x14ac:dyDescent="0.25">
      <c r="A135" s="121" t="s">
        <v>171</v>
      </c>
      <c r="B135" s="121"/>
      <c r="C135" s="121"/>
      <c r="D135" s="46" t="s">
        <v>122</v>
      </c>
      <c r="E135" s="68"/>
      <c r="F135" s="28">
        <v>9499863.8800000008</v>
      </c>
      <c r="H135" s="8"/>
      <c r="I135" s="8"/>
      <c r="J135" s="56"/>
    </row>
    <row r="136" spans="1:10" ht="31.5" customHeight="1" x14ac:dyDescent="0.25">
      <c r="A136" s="121" t="s">
        <v>182</v>
      </c>
      <c r="B136" s="121"/>
      <c r="C136" s="121"/>
      <c r="D136" s="46" t="s">
        <v>138</v>
      </c>
      <c r="E136" s="68"/>
      <c r="F136" s="28">
        <v>9816064.0700000003</v>
      </c>
      <c r="H136" s="8"/>
      <c r="I136" s="8"/>
      <c r="J136" s="56"/>
    </row>
    <row r="137" spans="1:10" ht="31.5" customHeight="1" x14ac:dyDescent="0.25">
      <c r="A137" s="121" t="s">
        <v>261</v>
      </c>
      <c r="B137" s="121"/>
      <c r="C137" s="121"/>
      <c r="D137" s="46" t="s">
        <v>121</v>
      </c>
      <c r="E137" s="68"/>
      <c r="F137" s="28">
        <v>23460632.09</v>
      </c>
      <c r="H137" s="8"/>
      <c r="I137" s="8"/>
      <c r="J137" s="56"/>
    </row>
    <row r="138" spans="1:10" ht="31.5" customHeight="1" x14ac:dyDescent="0.25">
      <c r="A138" s="121" t="s">
        <v>213</v>
      </c>
      <c r="B138" s="121"/>
      <c r="C138" s="121"/>
      <c r="D138" s="46" t="s">
        <v>121</v>
      </c>
      <c r="E138" s="68"/>
      <c r="F138" s="28"/>
      <c r="H138" s="8"/>
      <c r="I138" s="8"/>
      <c r="J138" s="56"/>
    </row>
    <row r="139" spans="1:10" ht="31.5" customHeight="1" thickBot="1" x14ac:dyDescent="0.3">
      <c r="A139" s="122" t="s">
        <v>214</v>
      </c>
      <c r="B139" s="122"/>
      <c r="C139" s="122"/>
      <c r="D139" s="49" t="s">
        <v>137</v>
      </c>
      <c r="E139" s="68"/>
      <c r="F139" s="28">
        <v>8111075.2300000004</v>
      </c>
      <c r="H139" s="8"/>
      <c r="I139" s="8"/>
      <c r="J139" s="56"/>
    </row>
    <row r="140" spans="1:10" ht="31.5" customHeight="1" thickBot="1" x14ac:dyDescent="0.3">
      <c r="A140" s="58" t="s">
        <v>316</v>
      </c>
      <c r="B140" s="59"/>
      <c r="C140" s="59"/>
      <c r="D140" s="59"/>
      <c r="E140" s="60"/>
      <c r="F140" s="114"/>
      <c r="H140" s="8"/>
      <c r="I140" s="8"/>
      <c r="J140" s="56"/>
    </row>
    <row r="141" spans="1:10" ht="31.5" customHeight="1" x14ac:dyDescent="0.25">
      <c r="A141" s="123" t="s">
        <v>183</v>
      </c>
      <c r="B141" s="123"/>
      <c r="C141" s="123"/>
      <c r="D141" s="50" t="s">
        <v>20</v>
      </c>
      <c r="E141" s="68" t="s">
        <v>5</v>
      </c>
      <c r="F141" s="28">
        <v>8382104.1100000003</v>
      </c>
      <c r="H141" s="8"/>
      <c r="I141" s="8"/>
      <c r="J141" s="56"/>
    </row>
    <row r="142" spans="1:10" ht="31.5" customHeight="1" x14ac:dyDescent="0.25">
      <c r="A142" s="121" t="s">
        <v>184</v>
      </c>
      <c r="B142" s="121"/>
      <c r="C142" s="121"/>
      <c r="D142" s="46" t="s">
        <v>123</v>
      </c>
      <c r="E142" s="68"/>
      <c r="F142" s="28">
        <v>18474499.609999999</v>
      </c>
      <c r="H142" s="8"/>
      <c r="I142" s="8"/>
      <c r="J142" s="56"/>
    </row>
    <row r="143" spans="1:10" ht="31.5" customHeight="1" x14ac:dyDescent="0.25">
      <c r="A143" s="121" t="s">
        <v>128</v>
      </c>
      <c r="B143" s="121"/>
      <c r="C143" s="121"/>
      <c r="D143" s="46" t="s">
        <v>121</v>
      </c>
      <c r="E143" s="68"/>
      <c r="F143" s="28">
        <v>12871741.460000001</v>
      </c>
      <c r="H143" s="8"/>
      <c r="I143" s="8"/>
      <c r="J143" s="56"/>
    </row>
    <row r="144" spans="1:10" ht="31.5" customHeight="1" x14ac:dyDescent="0.25">
      <c r="A144" s="121" t="s">
        <v>78</v>
      </c>
      <c r="B144" s="121"/>
      <c r="C144" s="121"/>
      <c r="D144" s="46" t="s">
        <v>122</v>
      </c>
      <c r="E144" s="68"/>
      <c r="F144" s="28">
        <v>14635926.24</v>
      </c>
      <c r="H144" s="8"/>
      <c r="I144" s="8"/>
      <c r="J144" s="56"/>
    </row>
    <row r="145" spans="1:10" ht="31.5" customHeight="1" x14ac:dyDescent="0.25">
      <c r="A145" s="121" t="s">
        <v>67</v>
      </c>
      <c r="B145" s="121"/>
      <c r="C145" s="121"/>
      <c r="D145" s="46" t="s">
        <v>20</v>
      </c>
      <c r="E145" s="68"/>
      <c r="F145" s="28">
        <v>14791933.67</v>
      </c>
      <c r="H145" s="8"/>
      <c r="I145" s="8"/>
      <c r="J145" s="56"/>
    </row>
    <row r="146" spans="1:10" ht="31.5" customHeight="1" x14ac:dyDescent="0.25">
      <c r="A146" s="121" t="s">
        <v>83</v>
      </c>
      <c r="B146" s="121"/>
      <c r="C146" s="121"/>
      <c r="D146" s="46" t="s">
        <v>123</v>
      </c>
      <c r="E146" s="68"/>
      <c r="F146" s="28">
        <v>25243979.75</v>
      </c>
      <c r="H146" s="8"/>
      <c r="I146" s="8"/>
      <c r="J146" s="56"/>
    </row>
    <row r="147" spans="1:10" ht="31.5" customHeight="1" x14ac:dyDescent="0.25">
      <c r="A147" s="121" t="s">
        <v>68</v>
      </c>
      <c r="B147" s="121"/>
      <c r="C147" s="121"/>
      <c r="D147" s="46" t="s">
        <v>121</v>
      </c>
      <c r="E147" s="68"/>
      <c r="F147" s="28">
        <v>24803227.329999998</v>
      </c>
      <c r="H147" s="8"/>
      <c r="I147" s="8"/>
      <c r="J147" s="56"/>
    </row>
    <row r="148" spans="1:10" ht="31.5" customHeight="1" x14ac:dyDescent="0.25">
      <c r="A148" s="121" t="s">
        <v>69</v>
      </c>
      <c r="B148" s="121"/>
      <c r="C148" s="121"/>
      <c r="D148" s="46" t="s">
        <v>122</v>
      </c>
      <c r="E148" s="68"/>
      <c r="F148" s="28">
        <v>25640194.789999999</v>
      </c>
      <c r="H148" s="8"/>
      <c r="I148" s="8"/>
      <c r="J148" s="56"/>
    </row>
    <row r="149" spans="1:10" ht="31.5" customHeight="1" x14ac:dyDescent="0.25">
      <c r="A149" s="121" t="s">
        <v>185</v>
      </c>
      <c r="B149" s="121"/>
      <c r="C149" s="121"/>
      <c r="D149" s="46" t="s">
        <v>135</v>
      </c>
      <c r="E149" s="68"/>
      <c r="F149" s="28">
        <v>68149789.670000002</v>
      </c>
      <c r="H149" s="8"/>
      <c r="I149" s="8"/>
      <c r="J149" s="56"/>
    </row>
    <row r="150" spans="1:10" ht="31.5" customHeight="1" x14ac:dyDescent="0.25">
      <c r="A150" s="121" t="s">
        <v>70</v>
      </c>
      <c r="B150" s="121"/>
      <c r="C150" s="121"/>
      <c r="D150" s="46" t="s">
        <v>123</v>
      </c>
      <c r="E150" s="68"/>
      <c r="F150" s="28">
        <v>18085393.73</v>
      </c>
      <c r="H150" s="8"/>
      <c r="I150" s="8"/>
      <c r="J150" s="56"/>
    </row>
    <row r="151" spans="1:10" ht="31.5" customHeight="1" x14ac:dyDescent="0.25">
      <c r="A151" s="121" t="s">
        <v>71</v>
      </c>
      <c r="B151" s="121"/>
      <c r="C151" s="121"/>
      <c r="D151" s="46" t="s">
        <v>121</v>
      </c>
      <c r="E151" s="68"/>
      <c r="F151" s="28">
        <v>33579846.380000003</v>
      </c>
      <c r="H151" s="8"/>
      <c r="I151" s="8"/>
      <c r="J151" s="56"/>
    </row>
    <row r="152" spans="1:10" ht="31.5" customHeight="1" x14ac:dyDescent="0.25">
      <c r="A152" s="121" t="s">
        <v>129</v>
      </c>
      <c r="B152" s="121"/>
      <c r="C152" s="121"/>
      <c r="D152" s="46" t="s">
        <v>122</v>
      </c>
      <c r="E152" s="68"/>
      <c r="F152" s="28">
        <v>36311982.140000001</v>
      </c>
      <c r="H152" s="8"/>
      <c r="I152" s="8"/>
      <c r="J152" s="11"/>
    </row>
    <row r="153" spans="1:10" ht="31.5" customHeight="1" x14ac:dyDescent="0.25">
      <c r="A153" s="121" t="s">
        <v>186</v>
      </c>
      <c r="B153" s="121"/>
      <c r="C153" s="121"/>
      <c r="D153" s="46" t="s">
        <v>122</v>
      </c>
      <c r="E153" s="68"/>
      <c r="F153" s="28">
        <v>56274927.619999997</v>
      </c>
      <c r="H153" s="8"/>
      <c r="I153" s="8"/>
      <c r="J153" s="11"/>
    </row>
    <row r="154" spans="1:10" ht="31.5" customHeight="1" x14ac:dyDescent="0.25">
      <c r="A154" s="121" t="s">
        <v>187</v>
      </c>
      <c r="B154" s="121"/>
      <c r="C154" s="121"/>
      <c r="D154" s="46" t="s">
        <v>121</v>
      </c>
      <c r="E154" s="68"/>
      <c r="F154" s="28">
        <v>15276598.1</v>
      </c>
      <c r="H154" s="8"/>
      <c r="I154" s="8"/>
      <c r="J154" s="11"/>
    </row>
    <row r="155" spans="1:10" ht="31.5" customHeight="1" x14ac:dyDescent="0.25">
      <c r="A155" s="121" t="s">
        <v>188</v>
      </c>
      <c r="B155" s="121"/>
      <c r="C155" s="121"/>
      <c r="D155" s="46" t="s">
        <v>122</v>
      </c>
      <c r="E155" s="68"/>
      <c r="F155" s="28">
        <v>74164517.700000003</v>
      </c>
      <c r="H155" s="8"/>
      <c r="I155" s="8"/>
      <c r="J155" s="11"/>
    </row>
    <row r="156" spans="1:10" ht="31.5" customHeight="1" x14ac:dyDescent="0.25">
      <c r="A156" s="121" t="s">
        <v>189</v>
      </c>
      <c r="B156" s="121"/>
      <c r="C156" s="121"/>
      <c r="D156" s="46" t="s">
        <v>123</v>
      </c>
      <c r="E156" s="68"/>
      <c r="F156" s="28">
        <v>15193703.34</v>
      </c>
      <c r="H156" s="8"/>
      <c r="I156" s="8"/>
      <c r="J156" s="11"/>
    </row>
    <row r="157" spans="1:10" ht="31.5" customHeight="1" x14ac:dyDescent="0.25">
      <c r="A157" s="121" t="s">
        <v>217</v>
      </c>
      <c r="B157" s="121"/>
      <c r="C157" s="121"/>
      <c r="D157" s="46" t="s">
        <v>121</v>
      </c>
      <c r="E157" s="68"/>
      <c r="F157" s="28">
        <v>14435085.32</v>
      </c>
      <c r="H157" s="8"/>
      <c r="I157" s="8"/>
      <c r="J157" s="11"/>
    </row>
    <row r="158" spans="1:10" ht="31.5" customHeight="1" x14ac:dyDescent="0.25">
      <c r="A158" s="121" t="s">
        <v>218</v>
      </c>
      <c r="B158" s="121"/>
      <c r="C158" s="121"/>
      <c r="D158" s="46" t="s">
        <v>122</v>
      </c>
      <c r="E158" s="68"/>
      <c r="F158" s="28">
        <v>12891396.369999999</v>
      </c>
      <c r="H158" s="8"/>
      <c r="I158" s="8"/>
      <c r="J158" s="11"/>
    </row>
    <row r="159" spans="1:10" ht="31.5" customHeight="1" x14ac:dyDescent="0.25">
      <c r="A159" s="121" t="s">
        <v>262</v>
      </c>
      <c r="B159" s="121"/>
      <c r="C159" s="121"/>
      <c r="D159" s="46" t="s">
        <v>123</v>
      </c>
      <c r="E159" s="68"/>
      <c r="F159" s="28">
        <v>16385400.17</v>
      </c>
      <c r="H159" s="8"/>
      <c r="I159" s="8"/>
      <c r="J159" s="11"/>
    </row>
    <row r="160" spans="1:10" ht="31.5" customHeight="1" x14ac:dyDescent="0.25">
      <c r="A160" s="121" t="s">
        <v>130</v>
      </c>
      <c r="B160" s="121"/>
      <c r="C160" s="121"/>
      <c r="D160" s="46" t="s">
        <v>121</v>
      </c>
      <c r="E160" s="68"/>
      <c r="F160" s="28">
        <v>37476462.579999998</v>
      </c>
      <c r="H160" s="8"/>
      <c r="I160" s="8"/>
      <c r="J160" s="11"/>
    </row>
    <row r="161" spans="1:10" ht="31.5" customHeight="1" x14ac:dyDescent="0.25">
      <c r="A161" s="121" t="s">
        <v>215</v>
      </c>
      <c r="B161" s="121"/>
      <c r="C161" s="121"/>
      <c r="D161" s="46" t="s">
        <v>122</v>
      </c>
      <c r="E161" s="55"/>
      <c r="F161" s="28">
        <v>29207594.989999998</v>
      </c>
      <c r="H161" s="8"/>
      <c r="I161" s="8"/>
      <c r="J161" s="11"/>
    </row>
    <row r="162" spans="1:10" ht="31.5" customHeight="1" x14ac:dyDescent="0.25">
      <c r="A162" s="121" t="s">
        <v>263</v>
      </c>
      <c r="B162" s="121"/>
      <c r="C162" s="121"/>
      <c r="D162" s="46" t="s">
        <v>123</v>
      </c>
      <c r="E162" s="55"/>
      <c r="F162" s="28">
        <v>22046946.379999999</v>
      </c>
      <c r="H162" s="8"/>
      <c r="I162" s="8"/>
      <c r="J162" s="11"/>
    </row>
    <row r="163" spans="1:10" ht="31.5" customHeight="1" thickBot="1" x14ac:dyDescent="0.3">
      <c r="A163" s="122" t="s">
        <v>216</v>
      </c>
      <c r="B163" s="122"/>
      <c r="C163" s="122"/>
      <c r="D163" s="49" t="s">
        <v>121</v>
      </c>
      <c r="E163" s="55"/>
      <c r="F163" s="28">
        <v>5380772.71</v>
      </c>
      <c r="H163" s="8"/>
      <c r="I163" s="8"/>
      <c r="J163" s="11"/>
    </row>
    <row r="164" spans="1:10" ht="31.5" customHeight="1" thickBot="1" x14ac:dyDescent="0.3">
      <c r="A164" s="58" t="s">
        <v>315</v>
      </c>
      <c r="B164" s="59"/>
      <c r="C164" s="59"/>
      <c r="D164" s="59"/>
      <c r="E164" s="60"/>
      <c r="F164" s="114"/>
      <c r="H164" s="8"/>
      <c r="I164" s="8"/>
      <c r="J164" s="56"/>
    </row>
    <row r="165" spans="1:10" ht="31.5" customHeight="1" x14ac:dyDescent="0.25">
      <c r="A165" s="123" t="s">
        <v>219</v>
      </c>
      <c r="B165" s="123"/>
      <c r="C165" s="123"/>
      <c r="D165" s="50" t="s">
        <v>123</v>
      </c>
      <c r="E165" s="68" t="s">
        <v>139</v>
      </c>
      <c r="F165" s="28">
        <v>21028539.440000001</v>
      </c>
      <c r="H165" s="8"/>
      <c r="I165" s="8"/>
      <c r="J165" s="56"/>
    </row>
    <row r="166" spans="1:10" ht="31.5" customHeight="1" x14ac:dyDescent="0.25">
      <c r="A166" s="121" t="s">
        <v>220</v>
      </c>
      <c r="B166" s="121"/>
      <c r="C166" s="121"/>
      <c r="D166" s="46" t="s">
        <v>121</v>
      </c>
      <c r="E166" s="68"/>
      <c r="F166" s="28">
        <v>25035890.899999999</v>
      </c>
      <c r="H166" s="56"/>
      <c r="I166" s="56"/>
      <c r="J166" s="56"/>
    </row>
    <row r="167" spans="1:10" ht="31.5" customHeight="1" x14ac:dyDescent="0.25">
      <c r="A167" s="121" t="s">
        <v>264</v>
      </c>
      <c r="B167" s="121"/>
      <c r="C167" s="121"/>
      <c r="D167" s="46" t="s">
        <v>123</v>
      </c>
      <c r="E167" s="68"/>
      <c r="F167" s="28">
        <v>23508662.989999998</v>
      </c>
      <c r="H167" s="56"/>
      <c r="I167" s="56"/>
      <c r="J167" s="56"/>
    </row>
    <row r="168" spans="1:10" ht="31.5" customHeight="1" x14ac:dyDescent="0.25">
      <c r="A168" s="121" t="s">
        <v>84</v>
      </c>
      <c r="B168" s="121"/>
      <c r="C168" s="121"/>
      <c r="D168" s="46" t="s">
        <v>121</v>
      </c>
      <c r="E168" s="68"/>
      <c r="F168" s="28">
        <v>40414338.079999998</v>
      </c>
      <c r="H168" s="56"/>
      <c r="I168" s="56"/>
      <c r="J168" s="56"/>
    </row>
    <row r="169" spans="1:10" ht="31.5" customHeight="1" x14ac:dyDescent="0.25">
      <c r="A169" s="121" t="s">
        <v>85</v>
      </c>
      <c r="B169" s="121"/>
      <c r="C169" s="121"/>
      <c r="D169" s="46" t="s">
        <v>122</v>
      </c>
      <c r="E169" s="68"/>
      <c r="F169" s="28">
        <v>25400284.98</v>
      </c>
      <c r="H169" s="56"/>
      <c r="I169" s="56"/>
      <c r="J169" s="56"/>
    </row>
    <row r="170" spans="1:10" ht="31.5" customHeight="1" x14ac:dyDescent="0.25">
      <c r="A170" s="121" t="s">
        <v>86</v>
      </c>
      <c r="B170" s="121"/>
      <c r="C170" s="121"/>
      <c r="D170" s="46" t="s">
        <v>135</v>
      </c>
      <c r="E170" s="68"/>
      <c r="F170" s="28"/>
      <c r="H170" s="56"/>
      <c r="I170" s="56"/>
      <c r="J170" s="56"/>
    </row>
    <row r="171" spans="1:10" ht="31.5" customHeight="1" x14ac:dyDescent="0.25">
      <c r="A171" s="121" t="s">
        <v>265</v>
      </c>
      <c r="B171" s="121"/>
      <c r="C171" s="121"/>
      <c r="D171" s="46" t="s">
        <v>136</v>
      </c>
      <c r="E171" s="68"/>
      <c r="F171" s="28">
        <v>9795710.8200000003</v>
      </c>
      <c r="H171" s="56"/>
      <c r="I171" s="56"/>
      <c r="J171" s="56"/>
    </row>
    <row r="172" spans="1:10" ht="31.5" customHeight="1" x14ac:dyDescent="0.25">
      <c r="A172" s="121" t="s">
        <v>141</v>
      </c>
      <c r="B172" s="121"/>
      <c r="C172" s="121"/>
      <c r="D172" s="46" t="s">
        <v>137</v>
      </c>
      <c r="E172" s="68"/>
      <c r="F172" s="28">
        <v>61605785.380000003</v>
      </c>
      <c r="H172" s="56"/>
      <c r="I172" s="56"/>
      <c r="J172" s="56"/>
    </row>
    <row r="173" spans="1:10" ht="31.5" customHeight="1" x14ac:dyDescent="0.25">
      <c r="A173" s="121" t="s">
        <v>266</v>
      </c>
      <c r="B173" s="121"/>
      <c r="C173" s="121"/>
      <c r="D173" s="46" t="s">
        <v>138</v>
      </c>
      <c r="E173" s="68"/>
      <c r="F173" s="28">
        <v>107278075.78</v>
      </c>
      <c r="H173" s="56"/>
      <c r="I173" s="56"/>
      <c r="J173" s="56"/>
    </row>
    <row r="174" spans="1:10" ht="31.5" customHeight="1" x14ac:dyDescent="0.25">
      <c r="A174" s="121" t="s">
        <v>87</v>
      </c>
      <c r="B174" s="121"/>
      <c r="C174" s="121"/>
      <c r="D174" s="46" t="s">
        <v>121</v>
      </c>
      <c r="E174" s="68"/>
      <c r="F174" s="28">
        <v>29781031.210000001</v>
      </c>
      <c r="H174" s="56"/>
      <c r="I174" s="56"/>
      <c r="J174" s="56"/>
    </row>
    <row r="175" spans="1:10" ht="31.5" customHeight="1" x14ac:dyDescent="0.25">
      <c r="A175" s="121" t="s">
        <v>88</v>
      </c>
      <c r="B175" s="121"/>
      <c r="C175" s="121"/>
      <c r="D175" s="46" t="s">
        <v>122</v>
      </c>
      <c r="E175" s="68"/>
      <c r="F175" s="28">
        <v>43801040.659999996</v>
      </c>
      <c r="H175" s="56"/>
      <c r="I175" s="56"/>
      <c r="J175" s="56"/>
    </row>
    <row r="176" spans="1:10" ht="31.5" customHeight="1" x14ac:dyDescent="0.25">
      <c r="A176" s="121" t="s">
        <v>142</v>
      </c>
      <c r="B176" s="121"/>
      <c r="C176" s="121"/>
      <c r="D176" s="46" t="s">
        <v>135</v>
      </c>
      <c r="E176" s="68"/>
      <c r="F176" s="28">
        <v>23791521.359999999</v>
      </c>
      <c r="H176" s="56"/>
      <c r="I176" s="56"/>
      <c r="J176" s="56"/>
    </row>
    <row r="177" spans="1:10" ht="31.5" customHeight="1" x14ac:dyDescent="0.25">
      <c r="A177" s="121" t="s">
        <v>89</v>
      </c>
      <c r="B177" s="121"/>
      <c r="C177" s="121"/>
      <c r="D177" s="46" t="s">
        <v>136</v>
      </c>
      <c r="E177" s="68"/>
      <c r="F177" s="28">
        <v>62709671.859999999</v>
      </c>
      <c r="H177" s="56"/>
      <c r="I177" s="56"/>
      <c r="J177" s="56"/>
    </row>
    <row r="178" spans="1:10" ht="31.5" customHeight="1" x14ac:dyDescent="0.25">
      <c r="A178" s="121" t="s">
        <v>90</v>
      </c>
      <c r="B178" s="121"/>
      <c r="C178" s="121"/>
      <c r="D178" s="46" t="s">
        <v>137</v>
      </c>
      <c r="E178" s="68"/>
      <c r="F178" s="28">
        <v>38884985.850000001</v>
      </c>
      <c r="H178" s="56"/>
      <c r="I178" s="56"/>
      <c r="J178" s="56"/>
    </row>
    <row r="179" spans="1:10" ht="31.5" customHeight="1" x14ac:dyDescent="0.25">
      <c r="A179" s="121" t="s">
        <v>221</v>
      </c>
      <c r="B179" s="121"/>
      <c r="C179" s="121"/>
      <c r="D179" s="46" t="s">
        <v>138</v>
      </c>
      <c r="E179" s="68"/>
      <c r="F179" s="28">
        <v>54758420.560000002</v>
      </c>
      <c r="H179" s="56"/>
      <c r="I179" s="56"/>
      <c r="J179" s="56"/>
    </row>
    <row r="180" spans="1:10" ht="31.5" customHeight="1" x14ac:dyDescent="0.25">
      <c r="A180" s="121" t="s">
        <v>143</v>
      </c>
      <c r="B180" s="121"/>
      <c r="C180" s="121"/>
      <c r="D180" s="46" t="s">
        <v>122</v>
      </c>
      <c r="E180" s="68"/>
      <c r="F180" s="28">
        <v>71608441.659999996</v>
      </c>
      <c r="H180" s="56"/>
      <c r="I180" s="56"/>
      <c r="J180" s="56"/>
    </row>
    <row r="181" spans="1:10" ht="31.5" customHeight="1" x14ac:dyDescent="0.25">
      <c r="A181" s="121" t="s">
        <v>267</v>
      </c>
      <c r="B181" s="121"/>
      <c r="C181" s="121"/>
      <c r="D181" s="46" t="s">
        <v>137</v>
      </c>
      <c r="E181" s="68"/>
      <c r="F181" s="28">
        <v>73162074.969999999</v>
      </c>
      <c r="H181" s="56"/>
      <c r="I181" s="56"/>
      <c r="J181" s="56"/>
    </row>
    <row r="182" spans="1:10" ht="31.5" customHeight="1" x14ac:dyDescent="0.25">
      <c r="A182" s="121" t="s">
        <v>72</v>
      </c>
      <c r="B182" s="121"/>
      <c r="C182" s="121"/>
      <c r="D182" s="46" t="s">
        <v>123</v>
      </c>
      <c r="E182" s="68"/>
      <c r="F182" s="28">
        <v>12742717.699999999</v>
      </c>
      <c r="H182" s="56"/>
      <c r="I182" s="56"/>
      <c r="J182" s="56"/>
    </row>
    <row r="183" spans="1:10" ht="31.5" customHeight="1" x14ac:dyDescent="0.25">
      <c r="A183" s="121" t="s">
        <v>73</v>
      </c>
      <c r="B183" s="121"/>
      <c r="C183" s="121"/>
      <c r="D183" s="46" t="s">
        <v>121</v>
      </c>
      <c r="E183" s="68"/>
      <c r="F183" s="28">
        <v>12358885.9</v>
      </c>
      <c r="H183" s="56"/>
      <c r="I183" s="56"/>
      <c r="J183" s="56"/>
    </row>
    <row r="184" spans="1:10" ht="31.5" customHeight="1" x14ac:dyDescent="0.25">
      <c r="A184" s="121" t="s">
        <v>190</v>
      </c>
      <c r="B184" s="121"/>
      <c r="C184" s="121"/>
      <c r="D184" s="46" t="s">
        <v>122</v>
      </c>
      <c r="E184" s="68"/>
      <c r="F184" s="28">
        <v>6753825.9199999999</v>
      </c>
      <c r="H184" s="56"/>
      <c r="I184" s="56"/>
      <c r="J184" s="56"/>
    </row>
    <row r="185" spans="1:10" ht="31.5" customHeight="1" x14ac:dyDescent="0.25">
      <c r="A185" s="121" t="s">
        <v>79</v>
      </c>
      <c r="B185" s="121"/>
      <c r="C185" s="121"/>
      <c r="D185" s="46" t="s">
        <v>20</v>
      </c>
      <c r="E185" s="68"/>
      <c r="F185" s="28">
        <v>13808096.65</v>
      </c>
      <c r="H185" s="56"/>
      <c r="I185" s="56"/>
      <c r="J185" s="56"/>
    </row>
    <row r="186" spans="1:10" ht="31.5" customHeight="1" x14ac:dyDescent="0.25">
      <c r="A186" s="121" t="s">
        <v>80</v>
      </c>
      <c r="B186" s="121"/>
      <c r="C186" s="121"/>
      <c r="D186" s="46" t="s">
        <v>123</v>
      </c>
      <c r="E186" s="68"/>
      <c r="F186" s="28">
        <v>22713493.75</v>
      </c>
      <c r="H186" s="56"/>
      <c r="I186" s="56"/>
      <c r="J186" s="56"/>
    </row>
    <row r="187" spans="1:10" ht="31.5" customHeight="1" x14ac:dyDescent="0.25">
      <c r="A187" s="121" t="s">
        <v>81</v>
      </c>
      <c r="B187" s="121"/>
      <c r="C187" s="121"/>
      <c r="D187" s="46" t="s">
        <v>121</v>
      </c>
      <c r="E187" s="68"/>
      <c r="F187" s="28">
        <v>26927856.5</v>
      </c>
      <c r="H187" s="56"/>
      <c r="I187" s="56"/>
      <c r="J187" s="56"/>
    </row>
    <row r="188" spans="1:10" ht="31.5" customHeight="1" x14ac:dyDescent="0.25">
      <c r="A188" s="121" t="s">
        <v>82</v>
      </c>
      <c r="B188" s="121"/>
      <c r="C188" s="121"/>
      <c r="D188" s="46" t="s">
        <v>122</v>
      </c>
      <c r="E188" s="68"/>
      <c r="F188" s="28">
        <v>28788153.27</v>
      </c>
      <c r="H188" s="56"/>
      <c r="I188" s="56"/>
      <c r="J188" s="56"/>
    </row>
    <row r="189" spans="1:10" ht="31.5" customHeight="1" x14ac:dyDescent="0.25">
      <c r="A189" s="124" t="s">
        <v>222</v>
      </c>
      <c r="B189" s="125"/>
      <c r="C189" s="126"/>
      <c r="D189" s="46" t="s">
        <v>20</v>
      </c>
      <c r="E189" s="68"/>
      <c r="F189" s="28">
        <v>33669314.880000003</v>
      </c>
      <c r="H189" s="56"/>
      <c r="I189" s="56"/>
      <c r="J189" s="56"/>
    </row>
    <row r="190" spans="1:10" ht="31.5" customHeight="1" x14ac:dyDescent="0.25">
      <c r="A190" s="124" t="s">
        <v>75</v>
      </c>
      <c r="B190" s="125"/>
      <c r="C190" s="126"/>
      <c r="D190" s="46" t="s">
        <v>123</v>
      </c>
      <c r="E190" s="68"/>
      <c r="F190" s="28">
        <v>32848962.989999998</v>
      </c>
      <c r="H190" s="56"/>
      <c r="I190" s="56"/>
      <c r="J190" s="56"/>
    </row>
    <row r="191" spans="1:10" ht="31.5" customHeight="1" x14ac:dyDescent="0.25">
      <c r="A191" s="121" t="s">
        <v>76</v>
      </c>
      <c r="B191" s="121"/>
      <c r="C191" s="121"/>
      <c r="D191" s="46" t="s">
        <v>121</v>
      </c>
      <c r="E191" s="68"/>
      <c r="F191" s="28">
        <v>32877573.579999998</v>
      </c>
      <c r="H191" s="56"/>
      <c r="I191" s="56"/>
      <c r="J191" s="56"/>
    </row>
    <row r="192" spans="1:10" ht="31.5" customHeight="1" x14ac:dyDescent="0.25">
      <c r="A192" s="121" t="s">
        <v>77</v>
      </c>
      <c r="B192" s="121"/>
      <c r="C192" s="121"/>
      <c r="D192" s="46" t="s">
        <v>122</v>
      </c>
      <c r="E192" s="68"/>
      <c r="F192" s="28">
        <v>42869312.829999998</v>
      </c>
      <c r="H192" s="56"/>
      <c r="I192" s="56"/>
      <c r="J192" s="56"/>
    </row>
    <row r="193" spans="1:10" ht="31.5" customHeight="1" x14ac:dyDescent="0.25">
      <c r="A193" s="121" t="s">
        <v>191</v>
      </c>
      <c r="B193" s="121"/>
      <c r="C193" s="121"/>
      <c r="D193" s="46" t="s">
        <v>121</v>
      </c>
      <c r="E193" s="68"/>
      <c r="F193" s="28">
        <v>39628649.619999997</v>
      </c>
      <c r="H193" s="56"/>
      <c r="I193" s="56"/>
      <c r="J193" s="56"/>
    </row>
    <row r="194" spans="1:10" ht="31.5" customHeight="1" x14ac:dyDescent="0.25">
      <c r="A194" s="121" t="s">
        <v>192</v>
      </c>
      <c r="B194" s="121"/>
      <c r="C194" s="121"/>
      <c r="D194" s="46" t="s">
        <v>121</v>
      </c>
      <c r="E194" s="68"/>
      <c r="F194" s="28">
        <v>60010331.229999997</v>
      </c>
      <c r="H194" s="56"/>
      <c r="I194" s="56"/>
      <c r="J194" s="56"/>
    </row>
    <row r="195" spans="1:10" ht="31.5" customHeight="1" x14ac:dyDescent="0.25">
      <c r="A195" s="121" t="s">
        <v>223</v>
      </c>
      <c r="B195" s="121"/>
      <c r="C195" s="121"/>
      <c r="D195" s="46" t="s">
        <v>122</v>
      </c>
      <c r="E195" s="68"/>
      <c r="F195" s="28" t="s">
        <v>244</v>
      </c>
      <c r="H195" s="56"/>
      <c r="I195" s="56"/>
      <c r="J195" s="56"/>
    </row>
    <row r="196" spans="1:10" ht="31.5" customHeight="1" x14ac:dyDescent="0.25">
      <c r="A196" s="121" t="s">
        <v>184</v>
      </c>
      <c r="B196" s="121"/>
      <c r="C196" s="121"/>
      <c r="D196" s="46" t="s">
        <v>123</v>
      </c>
      <c r="E196" s="68"/>
      <c r="F196" s="28"/>
      <c r="H196" s="56"/>
      <c r="I196" s="56"/>
      <c r="J196" s="56"/>
    </row>
    <row r="197" spans="1:10" ht="31.5" customHeight="1" x14ac:dyDescent="0.25">
      <c r="A197" s="121" t="s">
        <v>68</v>
      </c>
      <c r="B197" s="121"/>
      <c r="C197" s="121"/>
      <c r="D197" s="46" t="s">
        <v>121</v>
      </c>
      <c r="E197" s="68"/>
      <c r="F197" s="28">
        <v>23547089.440000001</v>
      </c>
      <c r="H197" s="56"/>
      <c r="I197" s="56"/>
      <c r="J197" s="56"/>
    </row>
    <row r="198" spans="1:10" ht="31.5" customHeight="1" x14ac:dyDescent="0.25">
      <c r="A198" s="121" t="s">
        <v>71</v>
      </c>
      <c r="B198" s="121"/>
      <c r="C198" s="121"/>
      <c r="D198" s="46" t="s">
        <v>121</v>
      </c>
      <c r="E198" s="68"/>
      <c r="F198" s="28">
        <v>30672031.940000001</v>
      </c>
      <c r="H198" s="56"/>
      <c r="I198" s="56"/>
      <c r="J198" s="56"/>
    </row>
    <row r="199" spans="1:10" ht="31.5" customHeight="1" x14ac:dyDescent="0.25">
      <c r="A199" s="121" t="s">
        <v>69</v>
      </c>
      <c r="B199" s="121"/>
      <c r="C199" s="121"/>
      <c r="D199" s="46" t="s">
        <v>122</v>
      </c>
      <c r="E199" s="68"/>
      <c r="F199" s="28"/>
      <c r="H199" s="56"/>
      <c r="I199" s="56"/>
      <c r="J199" s="56"/>
    </row>
    <row r="200" spans="1:10" ht="31.5" customHeight="1" x14ac:dyDescent="0.25">
      <c r="A200" s="121" t="s">
        <v>129</v>
      </c>
      <c r="B200" s="121"/>
      <c r="C200" s="121"/>
      <c r="D200" s="46" t="s">
        <v>122</v>
      </c>
      <c r="E200" s="68"/>
      <c r="F200" s="28">
        <v>34947689.560000002</v>
      </c>
      <c r="H200" s="56"/>
      <c r="I200" s="56"/>
      <c r="J200" s="56"/>
    </row>
    <row r="201" spans="1:10" ht="31.5" customHeight="1" x14ac:dyDescent="0.25">
      <c r="A201" s="121" t="s">
        <v>86</v>
      </c>
      <c r="B201" s="121"/>
      <c r="C201" s="121"/>
      <c r="D201" s="46" t="s">
        <v>135</v>
      </c>
      <c r="E201" s="68"/>
      <c r="F201" s="28"/>
      <c r="H201" s="56"/>
      <c r="I201" s="56"/>
      <c r="J201" s="56"/>
    </row>
    <row r="202" spans="1:10" ht="31.5" customHeight="1" x14ac:dyDescent="0.25">
      <c r="A202" s="121" t="s">
        <v>193</v>
      </c>
      <c r="B202" s="121"/>
      <c r="C202" s="121"/>
      <c r="D202" s="46" t="s">
        <v>137</v>
      </c>
      <c r="E202" s="73"/>
      <c r="F202" s="28">
        <v>6435459.4000000004</v>
      </c>
      <c r="H202" s="56"/>
      <c r="I202" s="56"/>
      <c r="J202" s="56"/>
    </row>
    <row r="203" spans="1:10" ht="31.5" customHeight="1" thickBot="1" x14ac:dyDescent="0.3">
      <c r="A203" s="122" t="s">
        <v>186</v>
      </c>
      <c r="B203" s="122"/>
      <c r="C203" s="122"/>
      <c r="D203" s="49" t="s">
        <v>122</v>
      </c>
      <c r="E203" s="55"/>
      <c r="F203" s="28">
        <v>41449312.799999997</v>
      </c>
      <c r="H203" s="56"/>
      <c r="I203" s="56"/>
      <c r="J203" s="56"/>
    </row>
    <row r="204" spans="1:10" ht="31.5" customHeight="1" thickBot="1" x14ac:dyDescent="0.3">
      <c r="A204" s="58" t="s">
        <v>314</v>
      </c>
      <c r="B204" s="59"/>
      <c r="C204" s="59"/>
      <c r="D204" s="59"/>
      <c r="E204" s="60"/>
      <c r="F204" s="114"/>
      <c r="H204" s="8"/>
      <c r="I204" s="8"/>
      <c r="J204" s="56"/>
    </row>
    <row r="205" spans="1:10" ht="31.5" customHeight="1" x14ac:dyDescent="0.25">
      <c r="A205" s="123" t="s">
        <v>87</v>
      </c>
      <c r="B205" s="123"/>
      <c r="C205" s="123"/>
      <c r="D205" s="50" t="s">
        <v>121</v>
      </c>
      <c r="E205" s="68" t="s">
        <v>66</v>
      </c>
      <c r="F205" s="28">
        <v>27334990.789999999</v>
      </c>
      <c r="H205" s="8"/>
      <c r="I205" s="8"/>
      <c r="J205" s="56"/>
    </row>
    <row r="206" spans="1:10" ht="31.5" customHeight="1" x14ac:dyDescent="0.25">
      <c r="A206" s="121" t="s">
        <v>88</v>
      </c>
      <c r="B206" s="121"/>
      <c r="C206" s="121"/>
      <c r="D206" s="46" t="s">
        <v>122</v>
      </c>
      <c r="E206" s="68"/>
      <c r="F206" s="28">
        <v>49347334.270000003</v>
      </c>
      <c r="H206" s="8"/>
      <c r="I206" s="8"/>
      <c r="J206" s="56"/>
    </row>
    <row r="207" spans="1:10" ht="31.5" customHeight="1" thickBot="1" x14ac:dyDescent="0.3">
      <c r="A207" s="122" t="s">
        <v>221</v>
      </c>
      <c r="B207" s="122"/>
      <c r="C207" s="122"/>
      <c r="D207" s="49" t="s">
        <v>138</v>
      </c>
      <c r="E207" s="68"/>
      <c r="F207" s="28">
        <v>27121069.649999999</v>
      </c>
      <c r="H207" s="8"/>
      <c r="I207" s="8"/>
      <c r="J207" s="56"/>
    </row>
    <row r="208" spans="1:10" ht="31.5" customHeight="1" thickBot="1" x14ac:dyDescent="0.3">
      <c r="A208" s="58" t="s">
        <v>313</v>
      </c>
      <c r="B208" s="59"/>
      <c r="C208" s="59"/>
      <c r="D208" s="59"/>
      <c r="E208" s="60"/>
      <c r="F208" s="114"/>
      <c r="H208" s="8"/>
      <c r="I208" s="8"/>
      <c r="J208" s="56"/>
    </row>
    <row r="209" spans="1:10" ht="31.5" customHeight="1" x14ac:dyDescent="0.25">
      <c r="A209" s="127" t="s">
        <v>275</v>
      </c>
      <c r="B209" s="127"/>
      <c r="C209" s="127"/>
      <c r="D209" s="50" t="s">
        <v>91</v>
      </c>
      <c r="E209" s="73" t="s">
        <v>92</v>
      </c>
      <c r="F209" s="28">
        <v>131517.26999999999</v>
      </c>
      <c r="H209" s="8"/>
      <c r="I209" s="8"/>
      <c r="J209" s="56"/>
    </row>
    <row r="210" spans="1:10" ht="31.5" customHeight="1" x14ac:dyDescent="0.25">
      <c r="A210" s="128" t="s">
        <v>274</v>
      </c>
      <c r="B210" s="128"/>
      <c r="C210" s="128"/>
      <c r="D210" s="46" t="s">
        <v>22</v>
      </c>
      <c r="E210" s="81"/>
      <c r="F210" s="28">
        <v>89029.21</v>
      </c>
      <c r="H210" s="8"/>
      <c r="I210" s="8"/>
      <c r="J210" s="56"/>
    </row>
    <row r="211" spans="1:10" ht="31.5" customHeight="1" x14ac:dyDescent="0.25">
      <c r="A211" s="128" t="s">
        <v>273</v>
      </c>
      <c r="B211" s="128"/>
      <c r="C211" s="128"/>
      <c r="D211" s="46" t="s">
        <v>23</v>
      </c>
      <c r="E211" s="81"/>
      <c r="F211" s="28">
        <v>95338.6</v>
      </c>
      <c r="H211" s="8"/>
      <c r="I211" s="8"/>
      <c r="J211" s="56"/>
    </row>
    <row r="212" spans="1:10" ht="31.5" customHeight="1" x14ac:dyDescent="0.25">
      <c r="A212" s="128" t="s">
        <v>276</v>
      </c>
      <c r="B212" s="128"/>
      <c r="C212" s="128"/>
      <c r="D212" s="46" t="s">
        <v>93</v>
      </c>
      <c r="E212" s="81"/>
      <c r="F212" s="28">
        <v>2020671.67</v>
      </c>
      <c r="H212" s="8"/>
      <c r="I212" s="8"/>
      <c r="J212" s="56"/>
    </row>
    <row r="213" spans="1:10" ht="31.5" customHeight="1" x14ac:dyDescent="0.25">
      <c r="A213" s="128" t="s">
        <v>272</v>
      </c>
      <c r="B213" s="128"/>
      <c r="C213" s="128"/>
      <c r="D213" s="46" t="s">
        <v>22</v>
      </c>
      <c r="E213" s="81"/>
      <c r="F213" s="28">
        <v>2508557.39</v>
      </c>
      <c r="H213" s="8"/>
      <c r="I213" s="8"/>
      <c r="J213" s="56"/>
    </row>
    <row r="214" spans="1:10" ht="31.5" customHeight="1" x14ac:dyDescent="0.25">
      <c r="A214" s="128" t="s">
        <v>271</v>
      </c>
      <c r="B214" s="128"/>
      <c r="C214" s="128"/>
      <c r="D214" s="46" t="s">
        <v>23</v>
      </c>
      <c r="E214" s="81"/>
      <c r="F214" s="28">
        <v>2890442.53</v>
      </c>
      <c r="H214" s="8"/>
      <c r="I214" s="8"/>
      <c r="J214" s="56"/>
    </row>
    <row r="215" spans="1:10" ht="31.5" customHeight="1" x14ac:dyDescent="0.25">
      <c r="A215" s="128" t="s">
        <v>268</v>
      </c>
      <c r="B215" s="128"/>
      <c r="C215" s="128"/>
      <c r="D215" s="46" t="s">
        <v>22</v>
      </c>
      <c r="E215" s="81"/>
      <c r="F215" s="28">
        <v>2835709.5</v>
      </c>
      <c r="H215" s="8"/>
      <c r="I215" s="8"/>
      <c r="J215" s="56"/>
    </row>
    <row r="216" spans="1:10" ht="31.5" customHeight="1" x14ac:dyDescent="0.25">
      <c r="A216" s="128" t="s">
        <v>269</v>
      </c>
      <c r="B216" s="128"/>
      <c r="C216" s="128"/>
      <c r="D216" s="46" t="s">
        <v>23</v>
      </c>
      <c r="E216" s="81"/>
      <c r="F216" s="28">
        <v>2583953.5</v>
      </c>
      <c r="H216" s="8"/>
      <c r="I216" s="8"/>
      <c r="J216" s="56"/>
    </row>
    <row r="217" spans="1:10" ht="31.5" customHeight="1" x14ac:dyDescent="0.25">
      <c r="A217" s="128" t="s">
        <v>270</v>
      </c>
      <c r="B217" s="128"/>
      <c r="C217" s="128"/>
      <c r="D217" s="46" t="s">
        <v>23</v>
      </c>
      <c r="E217" s="81"/>
      <c r="F217" s="28">
        <v>2472662.42</v>
      </c>
      <c r="H217" s="8"/>
      <c r="I217" s="8"/>
      <c r="J217" s="56"/>
    </row>
    <row r="218" spans="1:10" ht="31.5" customHeight="1" x14ac:dyDescent="0.25">
      <c r="A218" s="128" t="s">
        <v>277</v>
      </c>
      <c r="B218" s="128"/>
      <c r="C218" s="128"/>
      <c r="D218" s="47" t="s">
        <v>144</v>
      </c>
      <c r="E218" s="81"/>
      <c r="F218" s="28">
        <v>3249421.35</v>
      </c>
      <c r="H218" s="8"/>
      <c r="I218" s="8"/>
      <c r="J218" s="56"/>
    </row>
    <row r="219" spans="1:10" ht="31.5" customHeight="1" x14ac:dyDescent="0.25">
      <c r="A219" s="128" t="s">
        <v>227</v>
      </c>
      <c r="B219" s="128"/>
      <c r="C219" s="128"/>
      <c r="D219" s="46" t="s">
        <v>91</v>
      </c>
      <c r="E219" s="81" t="s">
        <v>5</v>
      </c>
      <c r="F219" s="28">
        <v>109400.82</v>
      </c>
      <c r="H219" s="8"/>
      <c r="I219" s="8"/>
      <c r="J219" s="56"/>
    </row>
    <row r="220" spans="1:10" ht="31.5" customHeight="1" x14ac:dyDescent="0.25">
      <c r="A220" s="128" t="s">
        <v>228</v>
      </c>
      <c r="B220" s="128"/>
      <c r="C220" s="128"/>
      <c r="D220" s="46" t="s">
        <v>93</v>
      </c>
      <c r="E220" s="81"/>
      <c r="F220" s="28">
        <v>130792.46</v>
      </c>
      <c r="H220" s="8"/>
      <c r="I220" s="8"/>
      <c r="J220" s="56"/>
    </row>
    <row r="221" spans="1:10" ht="31.5" customHeight="1" x14ac:dyDescent="0.25">
      <c r="A221" s="128" t="s">
        <v>229</v>
      </c>
      <c r="B221" s="128"/>
      <c r="C221" s="128"/>
      <c r="D221" s="46" t="s">
        <v>22</v>
      </c>
      <c r="E221" s="81"/>
      <c r="F221" s="28">
        <v>129796.82</v>
      </c>
      <c r="H221" s="8"/>
      <c r="I221" s="8"/>
      <c r="J221" s="56"/>
    </row>
    <row r="222" spans="1:10" ht="31.5" customHeight="1" x14ac:dyDescent="0.25">
      <c r="A222" s="128" t="s">
        <v>230</v>
      </c>
      <c r="B222" s="128"/>
      <c r="C222" s="128"/>
      <c r="D222" s="46" t="s">
        <v>23</v>
      </c>
      <c r="E222" s="81"/>
      <c r="F222" s="28">
        <v>191796.25</v>
      </c>
      <c r="H222" s="8"/>
      <c r="I222" s="8"/>
      <c r="J222" s="56"/>
    </row>
    <row r="223" spans="1:10" ht="31.5" customHeight="1" x14ac:dyDescent="0.25">
      <c r="A223" s="128" t="s">
        <v>231</v>
      </c>
      <c r="B223" s="128"/>
      <c r="C223" s="128"/>
      <c r="D223" s="46" t="s">
        <v>22</v>
      </c>
      <c r="E223" s="68" t="s">
        <v>92</v>
      </c>
      <c r="F223" s="28">
        <v>21432174.120000001</v>
      </c>
      <c r="H223" s="8"/>
      <c r="I223" s="8"/>
      <c r="J223" s="56"/>
    </row>
    <row r="224" spans="1:10" ht="31.5" customHeight="1" x14ac:dyDescent="0.25">
      <c r="A224" s="128" t="s">
        <v>230</v>
      </c>
      <c r="B224" s="128"/>
      <c r="C224" s="128"/>
      <c r="D224" s="46" t="s">
        <v>23</v>
      </c>
      <c r="E224" s="68"/>
      <c r="F224" s="28">
        <v>13172414.92</v>
      </c>
      <c r="H224" s="8"/>
      <c r="I224" s="8"/>
      <c r="J224" s="56"/>
    </row>
    <row r="225" spans="1:12" ht="31.5" customHeight="1" x14ac:dyDescent="0.25">
      <c r="A225" s="128" t="s">
        <v>232</v>
      </c>
      <c r="B225" s="128"/>
      <c r="C225" s="128"/>
      <c r="D225" s="46" t="s">
        <v>23</v>
      </c>
      <c r="E225" s="68"/>
      <c r="F225" s="28">
        <v>21309018.48</v>
      </c>
      <c r="H225" s="8"/>
      <c r="I225" s="8"/>
      <c r="J225" s="56"/>
    </row>
    <row r="226" spans="1:12" ht="31.5" customHeight="1" x14ac:dyDescent="0.25">
      <c r="A226" s="128" t="s">
        <v>233</v>
      </c>
      <c r="B226" s="128"/>
      <c r="C226" s="128"/>
      <c r="D226" s="46" t="s">
        <v>23</v>
      </c>
      <c r="E226" s="68"/>
      <c r="F226" s="28">
        <v>25443367.84</v>
      </c>
      <c r="H226" s="8"/>
      <c r="I226" s="8"/>
      <c r="J226" s="56"/>
    </row>
    <row r="227" spans="1:12" ht="31.5" customHeight="1" x14ac:dyDescent="0.25">
      <c r="A227" s="128" t="s">
        <v>224</v>
      </c>
      <c r="B227" s="128"/>
      <c r="C227" s="128"/>
      <c r="D227" s="46" t="s">
        <v>23</v>
      </c>
      <c r="E227" s="68"/>
      <c r="F227" s="28">
        <v>26565128.25</v>
      </c>
      <c r="H227" s="8"/>
      <c r="I227" s="8"/>
      <c r="J227" s="56"/>
    </row>
    <row r="228" spans="1:12" ht="31.5" customHeight="1" x14ac:dyDescent="0.25">
      <c r="A228" s="128" t="s">
        <v>225</v>
      </c>
      <c r="B228" s="128"/>
      <c r="C228" s="128"/>
      <c r="D228" s="47" t="s">
        <v>144</v>
      </c>
      <c r="E228" s="68"/>
      <c r="F228" s="28">
        <v>26858151.399999999</v>
      </c>
      <c r="H228" s="8"/>
      <c r="I228" s="8"/>
      <c r="J228" s="56"/>
    </row>
    <row r="229" spans="1:12" ht="31.5" customHeight="1" thickBot="1" x14ac:dyDescent="0.3">
      <c r="A229" s="129" t="s">
        <v>226</v>
      </c>
      <c r="B229" s="129"/>
      <c r="C229" s="129"/>
      <c r="D229" s="48" t="s">
        <v>144</v>
      </c>
      <c r="E229" s="68"/>
      <c r="F229" s="35">
        <v>67920325.909999996</v>
      </c>
      <c r="H229" s="8"/>
      <c r="I229" s="8"/>
      <c r="J229" s="56"/>
      <c r="K229" s="33"/>
      <c r="L229" s="33"/>
    </row>
    <row r="230" spans="1:12" ht="31.5" customHeight="1" thickBot="1" x14ac:dyDescent="0.3">
      <c r="A230" s="85" t="s">
        <v>312</v>
      </c>
      <c r="B230" s="86"/>
      <c r="C230" s="86"/>
      <c r="D230" s="86"/>
      <c r="E230" s="86"/>
      <c r="F230" s="87"/>
      <c r="G230" s="7"/>
      <c r="H230" s="8"/>
      <c r="I230" s="8"/>
      <c r="J230" s="56"/>
      <c r="K230" s="13"/>
      <c r="L230" s="33"/>
    </row>
    <row r="231" spans="1:12" ht="31.5" customHeight="1" thickBot="1" x14ac:dyDescent="0.3">
      <c r="A231" s="58" t="s">
        <v>16</v>
      </c>
      <c r="B231" s="59"/>
      <c r="C231" s="59"/>
      <c r="D231" s="59"/>
      <c r="E231" s="60"/>
      <c r="F231" s="130"/>
      <c r="G231" s="32"/>
      <c r="H231" s="131"/>
      <c r="I231" s="14"/>
      <c r="J231" s="33"/>
      <c r="K231" s="33"/>
      <c r="L231" s="33"/>
    </row>
    <row r="232" spans="1:12" ht="31.5" customHeight="1" x14ac:dyDescent="0.25">
      <c r="A232" s="132" t="s">
        <v>95</v>
      </c>
      <c r="B232" s="132"/>
      <c r="C232" s="132"/>
      <c r="D232" s="12" t="s">
        <v>99</v>
      </c>
      <c r="E232" s="65" t="s">
        <v>94</v>
      </c>
      <c r="F232" s="43">
        <v>45362.78</v>
      </c>
      <c r="G232" s="71" t="s">
        <v>107</v>
      </c>
      <c r="H232" s="28">
        <v>43395.24</v>
      </c>
      <c r="I232" s="56"/>
    </row>
    <row r="233" spans="1:12" ht="31.5" customHeight="1" x14ac:dyDescent="0.25">
      <c r="A233" s="133" t="s">
        <v>96</v>
      </c>
      <c r="B233" s="133"/>
      <c r="C233" s="133"/>
      <c r="D233" s="12" t="s">
        <v>101</v>
      </c>
      <c r="E233" s="65"/>
      <c r="F233" s="43">
        <v>14157.82</v>
      </c>
      <c r="G233" s="65"/>
      <c r="H233" s="28">
        <v>14354.97</v>
      </c>
      <c r="I233" s="56"/>
    </row>
    <row r="234" spans="1:12" ht="31.5" customHeight="1" x14ac:dyDescent="0.25">
      <c r="A234" s="133" t="s">
        <v>97</v>
      </c>
      <c r="B234" s="133"/>
      <c r="C234" s="133"/>
      <c r="D234" s="12" t="s">
        <v>102</v>
      </c>
      <c r="E234" s="65"/>
      <c r="F234" s="43">
        <v>7868.54</v>
      </c>
      <c r="G234" s="65"/>
      <c r="H234" s="28">
        <v>7417.1</v>
      </c>
      <c r="I234" s="56"/>
    </row>
    <row r="235" spans="1:12" ht="31.5" customHeight="1" x14ac:dyDescent="0.25">
      <c r="A235" s="133" t="s">
        <v>98</v>
      </c>
      <c r="B235" s="133"/>
      <c r="C235" s="133"/>
      <c r="D235" s="12" t="s">
        <v>99</v>
      </c>
      <c r="E235" s="65"/>
      <c r="F235" s="43">
        <v>70264.929999999993</v>
      </c>
      <c r="G235" s="65"/>
      <c r="H235" s="28">
        <v>63813.55</v>
      </c>
      <c r="I235" s="56"/>
    </row>
    <row r="236" spans="1:12" ht="31.5" customHeight="1" x14ac:dyDescent="0.25">
      <c r="A236" s="133" t="s">
        <v>100</v>
      </c>
      <c r="B236" s="133"/>
      <c r="C236" s="133"/>
      <c r="D236" s="12" t="s">
        <v>101</v>
      </c>
      <c r="E236" s="65"/>
      <c r="F236" s="43">
        <v>16091.64</v>
      </c>
      <c r="G236" s="65"/>
      <c r="H236" s="28">
        <v>19823.57</v>
      </c>
      <c r="I236" s="56"/>
    </row>
    <row r="237" spans="1:12" ht="31.5" customHeight="1" x14ac:dyDescent="0.25">
      <c r="A237" s="133" t="s">
        <v>103</v>
      </c>
      <c r="B237" s="133"/>
      <c r="C237" s="133"/>
      <c r="D237" s="12" t="s">
        <v>102</v>
      </c>
      <c r="E237" s="65"/>
      <c r="F237" s="43">
        <v>10424.459999999999</v>
      </c>
      <c r="G237" s="65"/>
      <c r="H237" s="28">
        <v>10445.290000000001</v>
      </c>
      <c r="I237" s="56"/>
    </row>
    <row r="238" spans="1:12" ht="31.5" customHeight="1" x14ac:dyDescent="0.25">
      <c r="A238" s="133" t="s">
        <v>105</v>
      </c>
      <c r="B238" s="133"/>
      <c r="C238" s="133"/>
      <c r="D238" s="12" t="s">
        <v>104</v>
      </c>
      <c r="E238" s="65"/>
      <c r="F238" s="43">
        <v>5280.98</v>
      </c>
      <c r="G238" s="65"/>
      <c r="H238" s="28">
        <v>5696.71</v>
      </c>
      <c r="I238" s="56"/>
    </row>
    <row r="239" spans="1:12" ht="31.5" customHeight="1" x14ac:dyDescent="0.25">
      <c r="A239" s="133" t="s">
        <v>106</v>
      </c>
      <c r="B239" s="133"/>
      <c r="C239" s="133"/>
      <c r="D239" s="12" t="s">
        <v>131</v>
      </c>
      <c r="E239" s="65"/>
      <c r="F239" s="43">
        <v>5179.7299999999996</v>
      </c>
      <c r="G239" s="65"/>
      <c r="H239" s="28">
        <v>4405.79</v>
      </c>
      <c r="I239" s="56"/>
    </row>
    <row r="240" spans="1:12" ht="31.5" customHeight="1" x14ac:dyDescent="0.25">
      <c r="A240" s="133" t="s">
        <v>145</v>
      </c>
      <c r="B240" s="133"/>
      <c r="C240" s="133"/>
      <c r="D240" s="12" t="s">
        <v>132</v>
      </c>
      <c r="E240" s="65"/>
      <c r="F240" s="43">
        <v>4301.45</v>
      </c>
      <c r="G240" s="65"/>
      <c r="H240" s="28">
        <v>5184.6499999999996</v>
      </c>
      <c r="I240" s="56"/>
    </row>
    <row r="241" spans="1:14" ht="31.5" customHeight="1" x14ac:dyDescent="0.25">
      <c r="A241" s="133" t="s">
        <v>279</v>
      </c>
      <c r="B241" s="133"/>
      <c r="C241" s="133"/>
      <c r="D241" s="12" t="s">
        <v>108</v>
      </c>
      <c r="E241" s="65"/>
      <c r="F241" s="43"/>
      <c r="G241" s="65"/>
      <c r="H241" s="28">
        <v>6962.86</v>
      </c>
      <c r="I241" s="56"/>
    </row>
    <row r="242" spans="1:14" ht="31.5" customHeight="1" x14ac:dyDescent="0.25">
      <c r="A242" s="134" t="s">
        <v>195</v>
      </c>
      <c r="B242" s="134"/>
      <c r="C242" s="134"/>
      <c r="D242" s="10" t="s">
        <v>102</v>
      </c>
      <c r="E242" s="65"/>
      <c r="F242" s="43">
        <v>26189.439999999999</v>
      </c>
      <c r="G242" s="65"/>
      <c r="H242" s="28">
        <v>29678.11</v>
      </c>
      <c r="I242" s="56"/>
    </row>
    <row r="243" spans="1:14" ht="31.5" customHeight="1" x14ac:dyDescent="0.25">
      <c r="A243" s="134" t="s">
        <v>234</v>
      </c>
      <c r="B243" s="134"/>
      <c r="C243" s="134"/>
      <c r="D243" s="12" t="s">
        <v>132</v>
      </c>
      <c r="E243" s="65"/>
      <c r="F243" s="43"/>
      <c r="G243" s="65"/>
      <c r="H243" s="28">
        <v>4465.84</v>
      </c>
      <c r="I243" s="56"/>
    </row>
    <row r="244" spans="1:14" ht="31.5" customHeight="1" thickBot="1" x14ac:dyDescent="0.3">
      <c r="A244" s="134"/>
      <c r="B244" s="134"/>
      <c r="C244" s="134"/>
      <c r="D244" s="36"/>
      <c r="E244" s="65"/>
      <c r="F244" s="43"/>
      <c r="G244" s="72"/>
      <c r="H244" s="28"/>
      <c r="I244" s="56"/>
      <c r="L244" s="43" t="s">
        <v>94</v>
      </c>
      <c r="M244" s="47" t="s">
        <v>107</v>
      </c>
      <c r="N244" s="47" t="s">
        <v>111</v>
      </c>
    </row>
    <row r="245" spans="1:14" ht="31.5" customHeight="1" thickBot="1" x14ac:dyDescent="0.3">
      <c r="A245" s="58" t="s">
        <v>194</v>
      </c>
      <c r="B245" s="59"/>
      <c r="C245" s="59"/>
      <c r="D245" s="59"/>
      <c r="E245" s="60"/>
      <c r="F245" s="135"/>
      <c r="G245" s="32"/>
      <c r="H245" s="47"/>
      <c r="I245" s="32"/>
      <c r="J245" s="47"/>
    </row>
    <row r="246" spans="1:14" ht="31.5" customHeight="1" x14ac:dyDescent="0.25">
      <c r="A246" s="136" t="s">
        <v>280</v>
      </c>
      <c r="B246" s="136"/>
      <c r="C246" s="136"/>
      <c r="D246" s="12" t="s">
        <v>101</v>
      </c>
      <c r="E246" s="65" t="s">
        <v>94</v>
      </c>
      <c r="F246" s="28">
        <v>29602.36</v>
      </c>
      <c r="G246" s="57" t="s">
        <v>107</v>
      </c>
      <c r="H246" s="28">
        <v>30437.31</v>
      </c>
      <c r="I246" s="57" t="s">
        <v>111</v>
      </c>
      <c r="J246" s="28"/>
    </row>
    <row r="247" spans="1:14" ht="31.5" customHeight="1" x14ac:dyDescent="0.25">
      <c r="A247" s="67" t="s">
        <v>281</v>
      </c>
      <c r="B247" s="67"/>
      <c r="C247" s="67"/>
      <c r="D247" s="12" t="s">
        <v>102</v>
      </c>
      <c r="E247" s="65"/>
      <c r="F247" s="28">
        <v>7384.45</v>
      </c>
      <c r="G247" s="57"/>
      <c r="H247" s="28"/>
      <c r="I247" s="57"/>
      <c r="J247" s="28"/>
    </row>
    <row r="248" spans="1:14" ht="31.5" customHeight="1" x14ac:dyDescent="0.25">
      <c r="A248" s="67" t="s">
        <v>282</v>
      </c>
      <c r="B248" s="67"/>
      <c r="C248" s="67"/>
      <c r="D248" s="12" t="s">
        <v>102</v>
      </c>
      <c r="E248" s="65"/>
      <c r="F248" s="28">
        <v>8507</v>
      </c>
      <c r="G248" s="57"/>
      <c r="H248" s="28">
        <v>13180.56</v>
      </c>
      <c r="I248" s="57"/>
      <c r="J248" s="28"/>
    </row>
    <row r="249" spans="1:14" ht="31.5" customHeight="1" x14ac:dyDescent="0.25">
      <c r="A249" s="67" t="s">
        <v>283</v>
      </c>
      <c r="B249" s="67"/>
      <c r="C249" s="67"/>
      <c r="D249" s="12" t="s">
        <v>104</v>
      </c>
      <c r="E249" s="65"/>
      <c r="F249" s="28">
        <v>7900.87</v>
      </c>
      <c r="G249" s="57"/>
      <c r="H249" s="28">
        <v>6428.14</v>
      </c>
      <c r="I249" s="57"/>
      <c r="J249" s="28"/>
    </row>
    <row r="250" spans="1:14" ht="31.5" customHeight="1" x14ac:dyDescent="0.25">
      <c r="A250" s="67" t="s">
        <v>284</v>
      </c>
      <c r="B250" s="67"/>
      <c r="C250" s="67"/>
      <c r="D250" s="12" t="s">
        <v>131</v>
      </c>
      <c r="E250" s="65"/>
      <c r="F250" s="28">
        <v>6662.82</v>
      </c>
      <c r="G250" s="57"/>
      <c r="H250" s="28">
        <v>5689.31</v>
      </c>
      <c r="I250" s="57"/>
      <c r="J250" s="28"/>
    </row>
    <row r="251" spans="1:14" ht="31.5" customHeight="1" x14ac:dyDescent="0.25">
      <c r="A251" s="67" t="s">
        <v>285</v>
      </c>
      <c r="B251" s="67"/>
      <c r="C251" s="67"/>
      <c r="D251" s="12" t="s">
        <v>132</v>
      </c>
      <c r="E251" s="65"/>
      <c r="F251" s="28">
        <v>5542.27</v>
      </c>
      <c r="G251" s="57"/>
      <c r="H251" s="28">
        <v>5280.83</v>
      </c>
      <c r="I251" s="57"/>
      <c r="J251" s="28"/>
    </row>
    <row r="252" spans="1:14" ht="31.5" customHeight="1" x14ac:dyDescent="0.25">
      <c r="A252" s="67" t="s">
        <v>286</v>
      </c>
      <c r="B252" s="67"/>
      <c r="C252" s="67"/>
      <c r="D252" s="12" t="s">
        <v>133</v>
      </c>
      <c r="E252" s="65"/>
      <c r="F252" s="28"/>
      <c r="G252" s="57"/>
      <c r="H252" s="28">
        <v>3895.22</v>
      </c>
      <c r="I252" s="57"/>
      <c r="J252" s="28"/>
    </row>
    <row r="253" spans="1:14" ht="31.5" customHeight="1" x14ac:dyDescent="0.25">
      <c r="A253" s="67" t="s">
        <v>287</v>
      </c>
      <c r="B253" s="67"/>
      <c r="C253" s="67"/>
      <c r="D253" s="12" t="s">
        <v>102</v>
      </c>
      <c r="E253" s="65"/>
      <c r="F253" s="28">
        <v>31567.96</v>
      </c>
      <c r="G253" s="57"/>
      <c r="H253" s="28">
        <v>16019.2</v>
      </c>
      <c r="I253" s="57"/>
      <c r="J253" s="28"/>
    </row>
    <row r="254" spans="1:14" ht="31.5" customHeight="1" x14ac:dyDescent="0.25">
      <c r="A254" s="67" t="s">
        <v>288</v>
      </c>
      <c r="B254" s="67"/>
      <c r="C254" s="67"/>
      <c r="D254" s="12" t="s">
        <v>104</v>
      </c>
      <c r="E254" s="65"/>
      <c r="F254" s="28">
        <v>26964.97</v>
      </c>
      <c r="G254" s="57"/>
      <c r="H254" s="28">
        <v>17160.53</v>
      </c>
      <c r="I254" s="57"/>
      <c r="J254" s="28">
        <v>26413.07</v>
      </c>
    </row>
    <row r="255" spans="1:14" ht="31.5" customHeight="1" x14ac:dyDescent="0.25">
      <c r="A255" s="67" t="s">
        <v>289</v>
      </c>
      <c r="B255" s="67"/>
      <c r="C255" s="67"/>
      <c r="D255" s="12" t="s">
        <v>131</v>
      </c>
      <c r="E255" s="65"/>
      <c r="F255" s="28">
        <v>10397.26</v>
      </c>
      <c r="G255" s="57"/>
      <c r="H255" s="28">
        <v>10889.99</v>
      </c>
      <c r="I255" s="57"/>
      <c r="J255" s="28">
        <v>18884.05</v>
      </c>
    </row>
    <row r="256" spans="1:14" ht="31.5" customHeight="1" x14ac:dyDescent="0.25">
      <c r="A256" s="67" t="s">
        <v>290</v>
      </c>
      <c r="B256" s="67"/>
      <c r="C256" s="67"/>
      <c r="D256" s="12" t="s">
        <v>132</v>
      </c>
      <c r="E256" s="65"/>
      <c r="F256" s="28">
        <v>8416.06</v>
      </c>
      <c r="G256" s="57"/>
      <c r="H256" s="28">
        <v>7875.39</v>
      </c>
      <c r="I256" s="57"/>
      <c r="J256" s="28">
        <v>9373.07</v>
      </c>
    </row>
    <row r="257" spans="1:11" ht="31.5" customHeight="1" x14ac:dyDescent="0.25">
      <c r="A257" s="67" t="s">
        <v>291</v>
      </c>
      <c r="B257" s="67"/>
      <c r="C257" s="67"/>
      <c r="D257" s="12" t="s">
        <v>108</v>
      </c>
      <c r="E257" s="65"/>
      <c r="F257" s="28">
        <v>7690.48</v>
      </c>
      <c r="G257" s="57"/>
      <c r="H257" s="28">
        <v>5635.55</v>
      </c>
      <c r="I257" s="57"/>
      <c r="J257" s="28">
        <v>6914.69</v>
      </c>
    </row>
    <row r="258" spans="1:11" ht="31.5" customHeight="1" x14ac:dyDescent="0.25">
      <c r="A258" s="67" t="s">
        <v>292</v>
      </c>
      <c r="B258" s="67"/>
      <c r="C258" s="67"/>
      <c r="D258" s="12" t="s">
        <v>109</v>
      </c>
      <c r="E258" s="65"/>
      <c r="F258" s="28">
        <v>11855.53</v>
      </c>
      <c r="G258" s="57"/>
      <c r="H258" s="28">
        <v>5521.96</v>
      </c>
      <c r="I258" s="57"/>
      <c r="J258" s="28">
        <v>6223.91</v>
      </c>
    </row>
    <row r="259" spans="1:11" ht="31.5" customHeight="1" x14ac:dyDescent="0.25">
      <c r="A259" s="67" t="s">
        <v>293</v>
      </c>
      <c r="B259" s="67"/>
      <c r="C259" s="67"/>
      <c r="D259" s="12" t="s">
        <v>133</v>
      </c>
      <c r="E259" s="65"/>
      <c r="F259" s="28"/>
      <c r="G259" s="57"/>
      <c r="H259" s="28">
        <v>6792.72</v>
      </c>
      <c r="I259" s="57"/>
      <c r="J259" s="28">
        <v>7840.8</v>
      </c>
    </row>
    <row r="260" spans="1:11" ht="31.5" customHeight="1" x14ac:dyDescent="0.25">
      <c r="A260" s="67" t="s">
        <v>294</v>
      </c>
      <c r="B260" s="67"/>
      <c r="C260" s="67"/>
      <c r="D260" s="12" t="s">
        <v>134</v>
      </c>
      <c r="E260" s="65"/>
      <c r="F260" s="28">
        <v>6909.75</v>
      </c>
      <c r="G260" s="57"/>
      <c r="H260" s="28">
        <v>7073.99</v>
      </c>
      <c r="I260" s="57"/>
      <c r="J260" s="28">
        <v>6593.94</v>
      </c>
    </row>
    <row r="261" spans="1:11" ht="31.5" customHeight="1" x14ac:dyDescent="0.25">
      <c r="A261" s="67" t="s">
        <v>295</v>
      </c>
      <c r="B261" s="67"/>
      <c r="C261" s="67"/>
      <c r="D261" s="12" t="s">
        <v>108</v>
      </c>
      <c r="E261" s="65"/>
      <c r="F261" s="28">
        <v>3290.66</v>
      </c>
      <c r="G261" s="57"/>
      <c r="H261" s="28"/>
      <c r="I261" s="57"/>
      <c r="J261" s="28"/>
    </row>
    <row r="262" spans="1:11" ht="31.5" customHeight="1" thickBot="1" x14ac:dyDescent="0.3">
      <c r="A262" s="66" t="s">
        <v>296</v>
      </c>
      <c r="B262" s="66"/>
      <c r="C262" s="66"/>
      <c r="D262" s="36" t="s">
        <v>133</v>
      </c>
      <c r="E262" s="65"/>
      <c r="F262" s="28"/>
      <c r="G262" s="57"/>
      <c r="H262" s="28"/>
      <c r="I262" s="57"/>
      <c r="J262" s="28"/>
    </row>
    <row r="263" spans="1:11" ht="31.5" customHeight="1" thickBot="1" x14ac:dyDescent="0.3">
      <c r="A263" s="58" t="s">
        <v>311</v>
      </c>
      <c r="B263" s="59"/>
      <c r="C263" s="59"/>
      <c r="D263" s="59"/>
      <c r="E263" s="60"/>
      <c r="F263" s="137"/>
      <c r="G263" s="56"/>
      <c r="H263" s="56"/>
      <c r="J263" s="5"/>
    </row>
    <row r="264" spans="1:11" ht="31.5" customHeight="1" x14ac:dyDescent="0.25">
      <c r="A264" s="138" t="s">
        <v>297</v>
      </c>
      <c r="B264" s="139"/>
      <c r="C264" s="140"/>
      <c r="D264" s="12" t="s">
        <v>102</v>
      </c>
      <c r="E264" s="65" t="s">
        <v>196</v>
      </c>
      <c r="F264" s="43">
        <v>45120.82</v>
      </c>
      <c r="G264" s="56"/>
      <c r="H264" s="61"/>
      <c r="J264" s="5"/>
    </row>
    <row r="265" spans="1:11" ht="31.5" customHeight="1" x14ac:dyDescent="0.25">
      <c r="A265" s="62" t="s">
        <v>298</v>
      </c>
      <c r="B265" s="63"/>
      <c r="C265" s="64"/>
      <c r="D265" s="12" t="s">
        <v>104</v>
      </c>
      <c r="E265" s="65"/>
      <c r="F265" s="43">
        <v>30932.85</v>
      </c>
      <c r="G265" s="56"/>
      <c r="H265" s="61"/>
      <c r="J265" s="5"/>
    </row>
    <row r="266" spans="1:11" ht="31.5" customHeight="1" x14ac:dyDescent="0.25">
      <c r="A266" s="62" t="s">
        <v>304</v>
      </c>
      <c r="B266" s="63"/>
      <c r="C266" s="64"/>
      <c r="D266" s="12" t="s">
        <v>131</v>
      </c>
      <c r="E266" s="65"/>
      <c r="F266" s="43">
        <v>5594.39</v>
      </c>
      <c r="G266" s="56"/>
      <c r="H266" s="61"/>
      <c r="J266" s="5"/>
    </row>
    <row r="267" spans="1:11" ht="31.5" customHeight="1" x14ac:dyDescent="0.25">
      <c r="A267" s="62" t="s">
        <v>299</v>
      </c>
      <c r="B267" s="63"/>
      <c r="C267" s="64"/>
      <c r="D267" s="12" t="s">
        <v>132</v>
      </c>
      <c r="E267" s="65"/>
      <c r="F267" s="27">
        <v>15353.92</v>
      </c>
      <c r="G267" s="56"/>
      <c r="H267" s="61"/>
      <c r="J267" s="5"/>
    </row>
    <row r="268" spans="1:11" ht="31.5" customHeight="1" x14ac:dyDescent="0.25">
      <c r="A268" s="62" t="s">
        <v>300</v>
      </c>
      <c r="B268" s="63"/>
      <c r="C268" s="64"/>
      <c r="D268" s="12" t="s">
        <v>108</v>
      </c>
      <c r="E268" s="65"/>
      <c r="F268" s="27"/>
      <c r="G268" s="56"/>
      <c r="H268" s="61"/>
      <c r="J268" s="5"/>
    </row>
    <row r="269" spans="1:11" ht="31.5" customHeight="1" x14ac:dyDescent="0.25">
      <c r="A269" s="62" t="s">
        <v>301</v>
      </c>
      <c r="B269" s="63"/>
      <c r="C269" s="64"/>
      <c r="D269" s="12" t="s">
        <v>109</v>
      </c>
      <c r="E269" s="65"/>
      <c r="F269" s="27">
        <v>8304.57</v>
      </c>
      <c r="G269" s="56"/>
      <c r="H269" s="61"/>
      <c r="J269" s="5"/>
    </row>
    <row r="270" spans="1:11" ht="31.5" customHeight="1" x14ac:dyDescent="0.25">
      <c r="A270" s="62" t="s">
        <v>302</v>
      </c>
      <c r="B270" s="63"/>
      <c r="C270" s="64"/>
      <c r="D270" s="12" t="s">
        <v>134</v>
      </c>
      <c r="E270" s="65"/>
      <c r="F270" s="27"/>
      <c r="G270" s="56"/>
      <c r="H270" s="61"/>
      <c r="J270" s="5"/>
      <c r="K270" s="6" t="s">
        <v>244</v>
      </c>
    </row>
    <row r="271" spans="1:11" ht="31.5" customHeight="1" x14ac:dyDescent="0.25">
      <c r="A271" s="62" t="s">
        <v>303</v>
      </c>
      <c r="B271" s="63"/>
      <c r="C271" s="64"/>
      <c r="D271" s="12" t="s">
        <v>131</v>
      </c>
      <c r="E271" s="65"/>
      <c r="F271" s="27"/>
      <c r="G271" s="56"/>
      <c r="H271" s="61"/>
      <c r="J271" s="5"/>
    </row>
    <row r="272" spans="1:11" ht="31.5" customHeight="1" thickBot="1" x14ac:dyDescent="0.3">
      <c r="A272" s="62" t="s">
        <v>301</v>
      </c>
      <c r="B272" s="63"/>
      <c r="C272" s="64"/>
      <c r="D272" s="36" t="s">
        <v>108</v>
      </c>
      <c r="E272" s="45" t="s">
        <v>111</v>
      </c>
      <c r="F272" s="47"/>
      <c r="G272" s="56"/>
      <c r="H272" s="13"/>
    </row>
    <row r="273" spans="1:9" ht="31.5" customHeight="1" thickBot="1" x14ac:dyDescent="0.3">
      <c r="A273" s="58" t="s">
        <v>310</v>
      </c>
      <c r="B273" s="59"/>
      <c r="C273" s="59"/>
      <c r="D273" s="59"/>
      <c r="E273" s="60"/>
      <c r="F273" s="141"/>
      <c r="G273" s="43" t="s">
        <v>116</v>
      </c>
      <c r="I273" s="13"/>
    </row>
    <row r="274" spans="1:9" ht="31.5" customHeight="1" x14ac:dyDescent="0.25">
      <c r="A274" s="90" t="s">
        <v>112</v>
      </c>
      <c r="B274" s="90"/>
      <c r="C274" s="90"/>
      <c r="D274" s="29" t="s">
        <v>18</v>
      </c>
      <c r="E274" s="42" t="s">
        <v>19</v>
      </c>
      <c r="F274" s="28">
        <v>29543.57</v>
      </c>
      <c r="G274" s="47">
        <v>0</v>
      </c>
    </row>
    <row r="275" spans="1:9" ht="31.5" customHeight="1" x14ac:dyDescent="0.25">
      <c r="A275" s="89" t="s">
        <v>113</v>
      </c>
      <c r="B275" s="89"/>
      <c r="C275" s="89"/>
      <c r="D275" s="47" t="s">
        <v>18</v>
      </c>
      <c r="E275" s="42" t="s">
        <v>19</v>
      </c>
      <c r="F275" s="28">
        <v>40869.94</v>
      </c>
      <c r="G275" s="47">
        <v>0</v>
      </c>
      <c r="I275" s="6" t="s">
        <v>278</v>
      </c>
    </row>
    <row r="276" spans="1:9" ht="31.5" customHeight="1" x14ac:dyDescent="0.25">
      <c r="A276" s="89" t="s">
        <v>114</v>
      </c>
      <c r="B276" s="89"/>
      <c r="C276" s="89"/>
      <c r="D276" s="47" t="s">
        <v>18</v>
      </c>
      <c r="E276" s="42" t="s">
        <v>19</v>
      </c>
      <c r="F276" s="28">
        <v>48134.51</v>
      </c>
      <c r="G276" s="47">
        <v>0</v>
      </c>
    </row>
    <row r="277" spans="1:9" ht="31.5" customHeight="1" x14ac:dyDescent="0.25">
      <c r="A277" s="89" t="s">
        <v>115</v>
      </c>
      <c r="B277" s="89"/>
      <c r="C277" s="89"/>
      <c r="D277" s="47" t="s">
        <v>18</v>
      </c>
      <c r="E277" s="42" t="s">
        <v>235</v>
      </c>
      <c r="F277" s="28">
        <v>499411.89</v>
      </c>
      <c r="G277" s="47">
        <v>0</v>
      </c>
    </row>
    <row r="283" spans="1:9" x14ac:dyDescent="0.25">
      <c r="F283" s="24" t="s">
        <v>278</v>
      </c>
    </row>
    <row r="287" spans="1:9" x14ac:dyDescent="0.25">
      <c r="G287" s="6" t="s">
        <v>244</v>
      </c>
    </row>
  </sheetData>
  <mergeCells count="305">
    <mergeCell ref="A210:C210"/>
    <mergeCell ref="A141:C141"/>
    <mergeCell ref="A142:C142"/>
    <mergeCell ref="A146:C146"/>
    <mergeCell ref="A161:C161"/>
    <mergeCell ref="A163:C163"/>
    <mergeCell ref="A165:C165"/>
    <mergeCell ref="A169:C169"/>
    <mergeCell ref="A170:C170"/>
    <mergeCell ref="A176:C176"/>
    <mergeCell ref="A151:C151"/>
    <mergeCell ref="A159:C159"/>
    <mergeCell ref="A172:C172"/>
    <mergeCell ref="A154:C154"/>
    <mergeCell ref="A155:C155"/>
    <mergeCell ref="A150:C150"/>
    <mergeCell ref="A156:C156"/>
    <mergeCell ref="A157:C157"/>
    <mergeCell ref="A158:C158"/>
    <mergeCell ref="A173:C173"/>
    <mergeCell ref="A181:C181"/>
    <mergeCell ref="A198:C198"/>
    <mergeCell ref="A200:C200"/>
    <mergeCell ref="A203:C203"/>
    <mergeCell ref="A183:C183"/>
    <mergeCell ref="A147:C147"/>
    <mergeCell ref="A148:C148"/>
    <mergeCell ref="A144:C144"/>
    <mergeCell ref="A145:C145"/>
    <mergeCell ref="A174:C174"/>
    <mergeCell ref="A175:C175"/>
    <mergeCell ref="A201:C201"/>
    <mergeCell ref="E82:E127"/>
    <mergeCell ref="A182:C182"/>
    <mergeCell ref="A177:C177"/>
    <mergeCell ref="L2:L3"/>
    <mergeCell ref="L5:L6"/>
    <mergeCell ref="L8:L9"/>
    <mergeCell ref="A52:C52"/>
    <mergeCell ref="H5:H6"/>
    <mergeCell ref="J5:J6"/>
    <mergeCell ref="H8:H9"/>
    <mergeCell ref="J8:J9"/>
    <mergeCell ref="J2:J3"/>
    <mergeCell ref="H2:H3"/>
    <mergeCell ref="G2:G3"/>
    <mergeCell ref="A18:B18"/>
    <mergeCell ref="D18:E18"/>
    <mergeCell ref="D19:E19"/>
    <mergeCell ref="F2:F3"/>
    <mergeCell ref="A24:C24"/>
    <mergeCell ref="I2:I3"/>
    <mergeCell ref="I5:I6"/>
    <mergeCell ref="I8:I9"/>
    <mergeCell ref="K2:K3"/>
    <mergeCell ref="K5:K6"/>
    <mergeCell ref="K8:K9"/>
    <mergeCell ref="A26:C26"/>
    <mergeCell ref="E2:E3"/>
    <mergeCell ref="A59:C59"/>
    <mergeCell ref="A68:C68"/>
    <mergeCell ref="A207:C207"/>
    <mergeCell ref="A88:C88"/>
    <mergeCell ref="A168:C168"/>
    <mergeCell ref="A60:C60"/>
    <mergeCell ref="A162:C162"/>
    <mergeCell ref="A167:C167"/>
    <mergeCell ref="A171:C171"/>
    <mergeCell ref="A83:C83"/>
    <mergeCell ref="A71:C71"/>
    <mergeCell ref="A79:C79"/>
    <mergeCell ref="A61:C61"/>
    <mergeCell ref="A132:C132"/>
    <mergeCell ref="A166:C166"/>
    <mergeCell ref="A69:C69"/>
    <mergeCell ref="A64:C64"/>
    <mergeCell ref="A65:C65"/>
    <mergeCell ref="A70:C70"/>
    <mergeCell ref="A89:C89"/>
    <mergeCell ref="A107:C107"/>
    <mergeCell ref="A82:C82"/>
    <mergeCell ref="A95:C95"/>
    <mergeCell ref="A97:C97"/>
    <mergeCell ref="A75:C75"/>
    <mergeCell ref="A78:C78"/>
    <mergeCell ref="A80:C80"/>
    <mergeCell ref="A137:C137"/>
    <mergeCell ref="A109:C109"/>
    <mergeCell ref="A98:C98"/>
    <mergeCell ref="A99:C99"/>
    <mergeCell ref="A102:C102"/>
    <mergeCell ref="A103:C103"/>
    <mergeCell ref="A100:C100"/>
    <mergeCell ref="A101:C101"/>
    <mergeCell ref="A134:C134"/>
    <mergeCell ref="A108:C108"/>
    <mergeCell ref="A114:C114"/>
    <mergeCell ref="A113:C113"/>
    <mergeCell ref="A128:C128"/>
    <mergeCell ref="A130:C130"/>
    <mergeCell ref="A131:C131"/>
    <mergeCell ref="A133:C133"/>
    <mergeCell ref="A90:C90"/>
    <mergeCell ref="A92:C92"/>
    <mergeCell ref="A91:C91"/>
    <mergeCell ref="A93:C93"/>
    <mergeCell ref="A94:C94"/>
    <mergeCell ref="A277:C277"/>
    <mergeCell ref="A276:C276"/>
    <mergeCell ref="A17:B17"/>
    <mergeCell ref="A19:B19"/>
    <mergeCell ref="A86:C86"/>
    <mergeCell ref="A87:C87"/>
    <mergeCell ref="A49:C49"/>
    <mergeCell ref="A119:C119"/>
    <mergeCell ref="A143:C143"/>
    <mergeCell ref="A152:C152"/>
    <mergeCell ref="A116:C116"/>
    <mergeCell ref="A117:C117"/>
    <mergeCell ref="A118:C118"/>
    <mergeCell ref="A62:C62"/>
    <mergeCell ref="A48:C48"/>
    <mergeCell ref="A255:C255"/>
    <mergeCell ref="A106:C106"/>
    <mergeCell ref="A110:C110"/>
    <mergeCell ref="A111:C111"/>
    <mergeCell ref="A115:C115"/>
    <mergeCell ref="A272:C272"/>
    <mergeCell ref="A127:C127"/>
    <mergeCell ref="A63:C63"/>
    <mergeCell ref="A74:C74"/>
    <mergeCell ref="A275:C275"/>
    <mergeCell ref="A274:C274"/>
    <mergeCell ref="A236:C236"/>
    <mergeCell ref="A246:C246"/>
    <mergeCell ref="A248:C248"/>
    <mergeCell ref="A249:C249"/>
    <mergeCell ref="A185:C185"/>
    <mergeCell ref="A186:C186"/>
    <mergeCell ref="A187:C187"/>
    <mergeCell ref="A188:C188"/>
    <mergeCell ref="A199:C199"/>
    <mergeCell ref="A256:C256"/>
    <mergeCell ref="A192:C192"/>
    <mergeCell ref="A240:C240"/>
    <mergeCell ref="A214:C214"/>
    <mergeCell ref="A215:C215"/>
    <mergeCell ref="A216:C216"/>
    <mergeCell ref="A267:C267"/>
    <mergeCell ref="A228:C228"/>
    <mergeCell ref="A193:C193"/>
    <mergeCell ref="A194:C194"/>
    <mergeCell ref="A268:C268"/>
    <mergeCell ref="A254:C254"/>
    <mergeCell ref="A258:C258"/>
    <mergeCell ref="A1:J1"/>
    <mergeCell ref="A257:C257"/>
    <mergeCell ref="A220:C220"/>
    <mergeCell ref="A222:C222"/>
    <mergeCell ref="A225:C225"/>
    <mergeCell ref="A226:C226"/>
    <mergeCell ref="E219:E222"/>
    <mergeCell ref="A230:F230"/>
    <mergeCell ref="A190:C190"/>
    <mergeCell ref="A160:C160"/>
    <mergeCell ref="A238:C238"/>
    <mergeCell ref="A23:C23"/>
    <mergeCell ref="B2:B3"/>
    <mergeCell ref="A2:A5"/>
    <mergeCell ref="A84:C84"/>
    <mergeCell ref="A50:C50"/>
    <mergeCell ref="A180:C180"/>
    <mergeCell ref="A51:C51"/>
    <mergeCell ref="A138:C138"/>
    <mergeCell ref="A139:C139"/>
    <mergeCell ref="E209:E218"/>
    <mergeCell ref="E141:E160"/>
    <mergeCell ref="A76:C76"/>
    <mergeCell ref="A77:C77"/>
    <mergeCell ref="A42:C42"/>
    <mergeCell ref="E36:E42"/>
    <mergeCell ref="A21:C21"/>
    <mergeCell ref="A22:C22"/>
    <mergeCell ref="A36:C36"/>
    <mergeCell ref="C2:C3"/>
    <mergeCell ref="D2:D3"/>
    <mergeCell ref="A34:C34"/>
    <mergeCell ref="A40:C40"/>
    <mergeCell ref="A25:C25"/>
    <mergeCell ref="A39:C39"/>
    <mergeCell ref="E21:E34"/>
    <mergeCell ref="A32:C32"/>
    <mergeCell ref="A33:C33"/>
    <mergeCell ref="A41:C41"/>
    <mergeCell ref="A20:E20"/>
    <mergeCell ref="A56:C56"/>
    <mergeCell ref="A37:C37"/>
    <mergeCell ref="A27:C27"/>
    <mergeCell ref="A28:C28"/>
    <mergeCell ref="A30:C30"/>
    <mergeCell ref="A31:C31"/>
    <mergeCell ref="A29:C29"/>
    <mergeCell ref="A45:C45"/>
    <mergeCell ref="A58:C58"/>
    <mergeCell ref="A47:C47"/>
    <mergeCell ref="A38:C38"/>
    <mergeCell ref="A44:C44"/>
    <mergeCell ref="A57:C57"/>
    <mergeCell ref="A53:C53"/>
    <mergeCell ref="A54:C54"/>
    <mergeCell ref="A35:E35"/>
    <mergeCell ref="A43:E43"/>
    <mergeCell ref="E45:E79"/>
    <mergeCell ref="A46:C46"/>
    <mergeCell ref="A55:C55"/>
    <mergeCell ref="A66:C66"/>
    <mergeCell ref="A67:C67"/>
    <mergeCell ref="A72:C72"/>
    <mergeCell ref="A73:C73"/>
    <mergeCell ref="K1:L1"/>
    <mergeCell ref="A243:C243"/>
    <mergeCell ref="A244:C244"/>
    <mergeCell ref="E232:E244"/>
    <mergeCell ref="G232:G244"/>
    <mergeCell ref="A252:C252"/>
    <mergeCell ref="A189:C189"/>
    <mergeCell ref="A195:C195"/>
    <mergeCell ref="E165:E202"/>
    <mergeCell ref="A218:C218"/>
    <mergeCell ref="A221:C221"/>
    <mergeCell ref="A224:C224"/>
    <mergeCell ref="A229:C229"/>
    <mergeCell ref="E223:E229"/>
    <mergeCell ref="A179:C179"/>
    <mergeCell ref="A178:C178"/>
    <mergeCell ref="G246:G262"/>
    <mergeCell ref="A184:C184"/>
    <mergeCell ref="A196:C196"/>
    <mergeCell ref="A206:C206"/>
    <mergeCell ref="A191:C191"/>
    <mergeCell ref="A197:C197"/>
    <mergeCell ref="E205:E207"/>
    <mergeCell ref="A213:C213"/>
    <mergeCell ref="A81:E81"/>
    <mergeCell ref="A129:E129"/>
    <mergeCell ref="A140:E140"/>
    <mergeCell ref="A164:E164"/>
    <mergeCell ref="A121:C121"/>
    <mergeCell ref="A122:C122"/>
    <mergeCell ref="A149:C149"/>
    <mergeCell ref="A153:C153"/>
    <mergeCell ref="A96:C96"/>
    <mergeCell ref="A104:C104"/>
    <mergeCell ref="A112:C112"/>
    <mergeCell ref="A124:C124"/>
    <mergeCell ref="A85:C85"/>
    <mergeCell ref="A105:C105"/>
    <mergeCell ref="A120:C120"/>
    <mergeCell ref="A123:C123"/>
    <mergeCell ref="A125:C125"/>
    <mergeCell ref="A126:C126"/>
    <mergeCell ref="A135:C135"/>
    <mergeCell ref="A136:C136"/>
    <mergeCell ref="E132:E139"/>
    <mergeCell ref="A209:C209"/>
    <mergeCell ref="A205:C205"/>
    <mergeCell ref="A202:C202"/>
    <mergeCell ref="A264:C264"/>
    <mergeCell ref="A211:C211"/>
    <mergeCell ref="A233:C233"/>
    <mergeCell ref="A219:C219"/>
    <mergeCell ref="A204:E204"/>
    <mergeCell ref="A208:E208"/>
    <mergeCell ref="A231:E231"/>
    <mergeCell ref="A245:E245"/>
    <mergeCell ref="A259:C259"/>
    <mergeCell ref="A262:C262"/>
    <mergeCell ref="A223:C223"/>
    <mergeCell ref="A242:C242"/>
    <mergeCell ref="A251:C251"/>
    <mergeCell ref="A253:C253"/>
    <mergeCell ref="A239:C239"/>
    <mergeCell ref="A232:C232"/>
    <mergeCell ref="A227:C227"/>
    <mergeCell ref="A260:C260"/>
    <mergeCell ref="A261:C261"/>
    <mergeCell ref="A234:C234"/>
    <mergeCell ref="A235:C235"/>
    <mergeCell ref="I246:I262"/>
    <mergeCell ref="A263:E263"/>
    <mergeCell ref="A273:E273"/>
    <mergeCell ref="A212:C212"/>
    <mergeCell ref="A217:C217"/>
    <mergeCell ref="H264:H271"/>
    <mergeCell ref="A247:C247"/>
    <mergeCell ref="A241:C241"/>
    <mergeCell ref="A266:C266"/>
    <mergeCell ref="A265:C265"/>
    <mergeCell ref="A237:C237"/>
    <mergeCell ref="A250:C250"/>
    <mergeCell ref="A269:C269"/>
    <mergeCell ref="A270:C270"/>
    <mergeCell ref="A271:C271"/>
    <mergeCell ref="E264:E271"/>
    <mergeCell ref="E246:E26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2026-03-25T11:43:16Z</dcterms:modified>
</cp:coreProperties>
</file>